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300" windowWidth="20640" windowHeight="11460" tabRatio="912" firstSheet="1" activeTab="1"/>
  </bookViews>
  <sheets>
    <sheet name="Sheet32" sheetId="172" state="hidden" r:id="rId1"/>
    <sheet name="شاخص" sheetId="178" r:id="rId2"/>
  </sheets>
  <definedNames>
    <definedName name="_xlnm.Print_Area" localSheetId="1">شاخص!$B$1:$H$70</definedName>
  </definedNames>
  <calcPr calcId="152511"/>
</workbook>
</file>

<file path=xl/calcChain.xml><?xml version="1.0" encoding="utf-8"?>
<calcChain xmlns="http://schemas.openxmlformats.org/spreadsheetml/2006/main">
  <c r="G65" i="178" l="1"/>
  <c r="G36" i="178" l="1"/>
  <c r="G35" i="178"/>
  <c r="G34" i="178"/>
  <c r="G32" i="178"/>
  <c r="G31" i="178"/>
  <c r="G70" i="178"/>
  <c r="G69" i="178"/>
  <c r="G68" i="178"/>
  <c r="G67" i="178"/>
  <c r="G56" i="178"/>
  <c r="G66" i="178"/>
  <c r="G54" i="178"/>
  <c r="G64" i="178"/>
  <c r="G63" i="178"/>
  <c r="G62" i="178"/>
  <c r="G61" i="178"/>
  <c r="G60" i="178"/>
  <c r="G55" i="178"/>
  <c r="G59" i="178"/>
  <c r="G58" i="178"/>
  <c r="G57" i="178"/>
  <c r="G53" i="178"/>
  <c r="G52" i="178"/>
  <c r="G50" i="178"/>
  <c r="G49" i="178"/>
  <c r="G51" i="178"/>
  <c r="G48" i="178"/>
  <c r="G47" i="178"/>
  <c r="G46" i="178"/>
  <c r="G45" i="178"/>
  <c r="G44" i="178"/>
  <c r="G42" i="178"/>
  <c r="G41" i="178"/>
  <c r="G40" i="178"/>
  <c r="G39" i="178"/>
  <c r="G38" i="178"/>
  <c r="G37" i="178"/>
  <c r="G33" i="178"/>
  <c r="G43" i="178"/>
  <c r="G30" i="178"/>
  <c r="G29" i="178"/>
  <c r="G28" i="178"/>
  <c r="G27" i="178"/>
  <c r="G26" i="178"/>
  <c r="G25" i="178"/>
  <c r="G24" i="178"/>
  <c r="G21" i="178"/>
  <c r="G23" i="178"/>
  <c r="G20" i="178"/>
  <c r="G19" i="178"/>
  <c r="G18" i="178"/>
  <c r="G17" i="178"/>
  <c r="G22" i="178"/>
  <c r="G16" i="178"/>
  <c r="G15" i="178"/>
  <c r="G12" i="178"/>
  <c r="G14" i="178"/>
  <c r="G13" i="178"/>
  <c r="G11" i="178"/>
  <c r="G10" i="178"/>
  <c r="G9" i="178"/>
  <c r="G8" i="178"/>
  <c r="G7" i="178"/>
  <c r="G6" i="178"/>
  <c r="G5" i="178"/>
  <c r="G4" i="178"/>
</calcChain>
</file>

<file path=xl/sharedStrings.xml><?xml version="1.0" encoding="utf-8"?>
<sst xmlns="http://schemas.openxmlformats.org/spreadsheetml/2006/main" count="218" uniqueCount="162">
  <si>
    <t xml:space="preserve">ستون </t>
  </si>
  <si>
    <t>عنوان شاخص</t>
  </si>
  <si>
    <t>واحد  شاخص</t>
  </si>
  <si>
    <t>نحوه محاسبه شاخص</t>
  </si>
  <si>
    <t>یس</t>
  </si>
  <si>
    <t xml:space="preserve">ردیف </t>
  </si>
  <si>
    <t>نسبت دانشجويان دوره تحصيلات تكميلي  به كل دانشجويان</t>
  </si>
  <si>
    <t>درصد</t>
  </si>
  <si>
    <t>نسبت دانشجويان خارجي به كل دانشجويان</t>
  </si>
  <si>
    <t>نسبت جمع استاد و دانشيار به كل اعضاء هيات علمي</t>
  </si>
  <si>
    <t>نسبت تعداد دانشجویان به اعضای هیات علمی</t>
  </si>
  <si>
    <t>نفر</t>
  </si>
  <si>
    <t>نسبت اعضاي هيات علمي تمام وقت جغرافيايي  به كل اعضاي هيات علمي</t>
  </si>
  <si>
    <t>نسبت مجموع احراز كنندگان رتبه هاي اول تا سوم كشوري به كل دانشجويان ضربدر 1000</t>
  </si>
  <si>
    <t>تعداد در هزار</t>
  </si>
  <si>
    <t>سرانه فضاي آموزشي</t>
  </si>
  <si>
    <t>متر مربع</t>
  </si>
  <si>
    <t>سرانه فضاي خوابگاه دانشجويي</t>
  </si>
  <si>
    <t>درصد دانشجویانی که از خوابگاه استفاده میکنند</t>
  </si>
  <si>
    <t>درصد پوشش خوابگاههاي مشاركتي و خودگردان</t>
  </si>
  <si>
    <t>سرانه فضاي اماكن ورزشي دانشجويان</t>
  </si>
  <si>
    <t>در صد پوشش مشاوره اي وسلامت روان دانشجويان به كل دانشجويان</t>
  </si>
  <si>
    <t xml:space="preserve">تعداد </t>
  </si>
  <si>
    <t>نسبت تعداد دانشجويان طب سنتي (مجموع تخصصي طب سنتي،تخصص داروسازي) به کل دانشجویان</t>
  </si>
  <si>
    <t>تعداد</t>
  </si>
  <si>
    <t>نسبت تعداد مقالات ايندكس شده در مجلات داخلي به كل تعداد پژوهشگر تطبيق يافته</t>
  </si>
  <si>
    <t>نسبت تعداد مقالات ايندكس شده درمجلات بين المللي (خارجی) به کل تعداد پژوهشگر تطبيق يافته</t>
  </si>
  <si>
    <t xml:space="preserve">نسبت تعداد پروژه های تحقيقاتي كاربردي پايان يافته كه در سطح ملي يا استاني مورد استفاده گرفته به کل پروژهای تحقیقاتی پایان یافته </t>
  </si>
  <si>
    <t>تعداد مقالات تخصصي در حوزه طب و داروسازي سنتي به كل مقالات</t>
  </si>
  <si>
    <t>تعداد پروژه هاي تحقيقاتي منجر به پتنت  وثبت مالكيت معنوي</t>
  </si>
  <si>
    <t>نسبت تعداد مرگ مادران باردار به علل عوارض حاملگي و زايمان به کل موالید زنده</t>
  </si>
  <si>
    <t>تعداد در یکصد هزار تولد زنده</t>
  </si>
  <si>
    <t>مرگ نوزادان</t>
  </si>
  <si>
    <t>مرگ كودكان زير یک سال</t>
  </si>
  <si>
    <t>مرگ كودكان زير پنج سال</t>
  </si>
  <si>
    <t>مرگ به علت سوانح و حوادث</t>
  </si>
  <si>
    <t>مرگ به علت بيماري قلبي و عروقي</t>
  </si>
  <si>
    <t>مرگ به علت سرطان</t>
  </si>
  <si>
    <t>زايمان به روش سزارين به كل زايمان ها</t>
  </si>
  <si>
    <t>ميزان شيوع ديابت در جمعيت  بالاي 30 سال روستايي</t>
  </si>
  <si>
    <t xml:space="preserve">متوسط اقامت بیمار </t>
  </si>
  <si>
    <t xml:space="preserve">روز </t>
  </si>
  <si>
    <t>ضریب اشغال تخت</t>
  </si>
  <si>
    <t xml:space="preserve">سرانه نیروی انسانی به تخت فعال </t>
  </si>
  <si>
    <t xml:space="preserve">سرانه نیروهای پیرا پزشکی به تخت فعال </t>
  </si>
  <si>
    <t>آمار پایگاههای اورژانس شهری  تأسیس شده در سال مربوطه</t>
  </si>
  <si>
    <t>واحد</t>
  </si>
  <si>
    <t>آمار پایگاههای اورژانس جاده ای  تأسیس شده در سال مربوطه</t>
  </si>
  <si>
    <t>درصد بيماران تعيين تكليف  شده ظرف 6 ساعت در اورژانس هاي بيمارستاني</t>
  </si>
  <si>
    <t xml:space="preserve">نسبت جمعیت به تعداد تخت هاي روان پزشكي </t>
  </si>
  <si>
    <t>نسبت پرستار به تخت موجود</t>
  </si>
  <si>
    <t>درصد نمونه های مردود شده در آزمایشگاه به کل نمونه های آزمایشگاه</t>
  </si>
  <si>
    <t>متوسط امتیاز ارزشیابی داروخانه های تحت نظارت دانشگاه</t>
  </si>
  <si>
    <t>امتیاز</t>
  </si>
  <si>
    <t>متوسط امتیاز ارزشیابی شرکتهای پخش دارویی تحت نظارت دانشگاه</t>
  </si>
  <si>
    <t>نسبت واحدهای بیمارستانی دارای حساب دارویی تفکیک شده به کل واحدها</t>
  </si>
  <si>
    <t>نسبت تعداد نسخ بیمارستانی حاوی دارو ملزومات پزشکی خارج از فارماکوپه بیمارستان به کل نسخ بیمارستانی</t>
  </si>
  <si>
    <t>میانگین اقلام دارویی در نسخ</t>
  </si>
  <si>
    <t>میانگین کمبودهای دارویی ماهیانه</t>
  </si>
  <si>
    <t>درصد استفاده از نشانگر رنگی تغذیه ای بر روی محصولات مشمول در کارخانه های تولیدی تحت پوشش</t>
  </si>
  <si>
    <t>در ستون 2این ردیف تعداد محصولات تولیدی تحت پوشش که بر روی برچسب آنها نشانگر رنگی تغذیه ای درج شده است .در ستون 3 این ردیف تعداد کل محصولات تحت پوشش درج میگردد .در ستون 5 حاصل تقسیم رقم مندرج در ستون 2 بر رقم مندرج در ستون 3 درج میگردد.به استناد بخشنامه شماره 52488/675  مورخ 1394/04/20 باید حداقل 40 درصداز محصولات تحت پوشش شمول بخشنامه دارای این نشانگر باشند .</t>
  </si>
  <si>
    <t>درصد اقدامات قانونی انجام شده در برابر موارد عدم انطباق یا تخلفات مشاهده شده مستند در باز رسیها</t>
  </si>
  <si>
    <t>در ستون 2 این ردیف تعداد عدم انطباق یا تخلفاتی که در نهایت منجر به انجام اقدامات قانونی شده است درج میگردد.در ستون 3 تعداد تخلفات مشاهده شده مستند درج میگردد . در ستون 5 حاصل تقسیم رقم مندرج در ستون 2 بر رقم مندرج در ستون 3 درج میگردد .این اقدامات مطابق دستور العمل اجرایی ارزیابی و عملکرد مدیریت نظارت و ارزیابی مواد غذایی،آرایشی و بهداشتی صورت میگیرد .</t>
  </si>
  <si>
    <t>در صد روشهای آزمون اعتبار بخشی شده(validation)به کل روشهای آزمون مورد استفاده</t>
  </si>
  <si>
    <t>در ستون 2 تعداد روشهای اعتبار بخشی شده درج میگردد.در ستون 3 تعداد کل روشهای آزمون مورد استفاده درج میگردد. در ستون 5 حاصل تقسیم رقم مندرج در ستون 2 بر ستون 3 درج میگردد که حداقل 50درصد از روش آزمونهای  اعتبار بخشی استفاده شده است .</t>
  </si>
  <si>
    <t>درصد موفقیت در اجرای برنامه های مهارت آزمایی(PT/CRM/RM)</t>
  </si>
  <si>
    <t>در ستون 2 تعداد درصد پاسخهای در محدوده قابل قبول درج میگردد . در ستون 3 تعداد کل آزمونهای مهارت درج میگردد  در ستون 5 حاصل تقسیم رقم مندرج در ستون 2 بر ستون 3 درج میگردد .حداقل 85درصد در مجموع آزمونهای مربوط به نمونه های ارسالی از آزمایشگاه مرجع و قطب و نمونه های خود کنترلی در محدوده قابل قبول باشد.</t>
  </si>
  <si>
    <t>افزایش (کاهش) تعداد تيراژ نشريات دانشجويي</t>
  </si>
  <si>
    <t>تعداد شركت هاي دانش بنيان تأسیس یافته در سال مربوطه</t>
  </si>
  <si>
    <t xml:space="preserve">نسبت پرستار به تخت در بخش هاي ICU </t>
  </si>
  <si>
    <t xml:space="preserve">نسبت پرستار به ازای هر ده هزار نفر جمعيت تحت پوشش </t>
  </si>
  <si>
    <t xml:space="preserve">نفر </t>
  </si>
  <si>
    <t>نسبت نيروي غيرحرفه اي پرستاري به پرستار حرفه ای</t>
  </si>
  <si>
    <t xml:space="preserve">نسبت  پرستاران شركت كننده در دوره هاي آموزش مداوم به كل پرستاران </t>
  </si>
  <si>
    <t>نسبت تعداد واحدهایی که برنامه های پیش نیاز بهداشتی (PRP) ارزیابی شده اند به کل واحدهای تولیدی تحت نظر دانشگاه</t>
  </si>
  <si>
    <r>
      <t xml:space="preserve">نسبت تعداد واحدهای تولید کننده مواد خوراکی، آشامیدنی، آرایشی و بهداشتی با </t>
    </r>
    <r>
      <rPr>
        <u/>
        <sz val="13"/>
        <color rgb="FF000000"/>
        <rFont val="B Zar"/>
        <charset val="178"/>
      </rPr>
      <t>درجه عالی</t>
    </r>
    <r>
      <rPr>
        <sz val="13"/>
        <color rgb="FF000000"/>
        <rFont val="B Zar"/>
        <charset val="178"/>
      </rPr>
      <t xml:space="preserve"> PRP به تعداد کل واحدهای تولیدی تحت نظر دانشگاه</t>
    </r>
  </si>
  <si>
    <r>
      <t xml:space="preserve">نسبت تعداد واحدهای تولید کننده مواد خوراکی، آشامیدنی، آرایشی و بهداشتی با </t>
    </r>
    <r>
      <rPr>
        <u/>
        <sz val="13"/>
        <color rgb="FF000000"/>
        <rFont val="B Zar"/>
        <charset val="178"/>
      </rPr>
      <t>درجه ضعیف</t>
    </r>
    <r>
      <rPr>
        <sz val="13"/>
        <color rgb="FF000000"/>
        <rFont val="B Zar"/>
        <charset val="178"/>
      </rPr>
      <t xml:space="preserve"> PRP به تعداد کل واحدهای تولیدی تحت نظر دانشگاه</t>
    </r>
  </si>
  <si>
    <t>نسبت تعداد نمونه برداری و آزمایش مواد خوراکی، آشامیدنی، آرایشی و بهداشتی در سطح عرضه (PMS) به کل نمونه های تعیین شده در برنامه</t>
  </si>
  <si>
    <t xml:space="preserve">نسبت تعداد گزارش عوارض ناخواسته ثبت شده (َِADR) به هر پزشک در دانشگاه </t>
  </si>
  <si>
    <t xml:space="preserve">پوشش مراقبت دوران بارداری (حداقل 6 بار شامل یک مراقبت در 20 هفته اول و 5 مراقبت در 20 هفته دوم ) </t>
  </si>
  <si>
    <t>پوشش مراقبت پیش از بارداری</t>
  </si>
  <si>
    <t xml:space="preserve"> پوشش حداقل دو بار مراقبت پس از زايمان</t>
  </si>
  <si>
    <t>پوشش خدمات هنگام ازدواج(سالیانه)</t>
  </si>
  <si>
    <t>درصد خانواده های کمتر از سه فرزند که دارای فرزند دو ساله بوده که مشاوره فرزندآوری شده اند</t>
  </si>
  <si>
    <t>در ستون 2تعداد مادران کمتر از سه فرزند که سن آخرین فرزند وی 36-24 ماهه بوده (در آن سال) و درطی مدت يك سال حداقل يك بار در خصوص فرزندآوري مشاوره گرديده اند درج گردد.در ستون 3 تعداد مادران داراي كودك 36-24 ماهه (در آن سال) كه براي مراقبت مراجعه نموده و كمتر از سه فرزند داشته و منعي از نظر بارداري ندارند درج گردد.در ستون 5 حاصل تقسیم رقم مندرج در ستون 2 بر ستون 3 درج میگردد.</t>
  </si>
  <si>
    <t xml:space="preserve">نسبت پرستاران آموزش ديده دوره هاي كوتاه مدت حرفه اي شاغل در بخش هاي ويژه به كل پرستاران شاغل در بخش هاي ويژه </t>
  </si>
  <si>
    <t>عنوان معاونت</t>
  </si>
  <si>
    <t>آموزش</t>
  </si>
  <si>
    <t>دانشجویی</t>
  </si>
  <si>
    <t>بهداشت</t>
  </si>
  <si>
    <t>پژوهش</t>
  </si>
  <si>
    <t>درمان</t>
  </si>
  <si>
    <t>پرستاری</t>
  </si>
  <si>
    <t>غذا و دارو</t>
  </si>
  <si>
    <t>طب سنتی</t>
  </si>
  <si>
    <t>در ستون 2 تعداد واحدهایی که حساب دارو و ملزومات دارویی آنها تفکیک شده است درج و در ستون 3 تعداد کل واحدهای بیمارستانی دانشگاه درج شود. در ستون 5 حاصل تقسیم ستون 2  به رقم ستون 3 به صورت درصد درج گردد.. هدف، دستیابی به شاخص 100% است</t>
  </si>
  <si>
    <t>اطلاعات پایه سال 96</t>
  </si>
  <si>
    <t xml:space="preserve">شاخص عملکرد دانشگاه در سال 96 </t>
  </si>
  <si>
    <t>در ستون 2تعداد زنان زایما ن کرده ای که حداقل یک مراقبت در 20 هفته اول و 5 مراقبت در 20 هفته دوم  بارداری در سال 1396مراقبت شده انددرج گردد.در ستون 3تعداد کل زنان زايمان كرده در همان سال درج گردد.در ستون 5 حاصل تقسیم رقم مندرج در ستون 2 بر ستون 3 درج میگردد.</t>
  </si>
  <si>
    <t>در ستون 2تعداد زنان زایمان کرده ای که پیش از بارداری در سال 1396مراقبت شده انددرج گردد.در ستون 3تعداد کل زنان زايمان كرده در همان سال درج گردد.در ستون 5 حاصل تقسیم رقم مندرج در ستون 2 بر ستون 3 درج میگردد.</t>
  </si>
  <si>
    <t>در ستون 2تعداد زنان زايمان کرده با حداقل 2 بار مراقبت پس از زایمان در سال 1396داشته اند درج گردد.در ستون 3 تعداد کل زنان زايمان كرده در همان سال درج گردد.در ستون 5 حاصل تقسیم رقم مندرج در ستون 2 بر ستون 3 درج میگردد.</t>
  </si>
  <si>
    <t>در ستون 2تعداد زوجین آموزش دیده در کلاس های هنگام ازدواج شهرستان در سال 1396درج گردد. درستون 3 تعدادزوجین بر اساس اطلاعات مزدوجین ثبت احوال در همان سال درج گردد.در ستون 5 حاصل تقسیم رقم مندرج در ستون 2 بر ستون 3 درج میگردد.</t>
  </si>
  <si>
    <t>در ستون 2 این ردیف کل روز های بستری بیماران بستری شده در سال 1396 درج شود. در ستون 3 این ردیف آمار نفرات بستری شده که بیش از 6 ساعت در بیمارستانهای وابسته به آن دانشگاه در سال 1396 بستری شده اند، درج گردد. در ستون 5 حاصل تقسیم رقم مندرج در ستون 2 به رقم مندرج در ستون 3 همین ردیف به صورت روز درج شود. توضیح : (بستری بیش از 6 ساعت،  یک روز حساب می شود)</t>
  </si>
  <si>
    <t xml:space="preserve">در ستون 2 این ردیف کل روز های بستری بیماران بستری شده در سال 1396 درج شود. در ستون 3 این ردیف آمار تختهای  فعال  بیمارستانهای وابسته به آن دانشگاه در سال 1396درج گردد.  ستون 5 حاصل کسری است که صورت آن روز بستری (عدد مندرج در ستون 2)  و مخرج آن حاصلضرب تعداد تختهای فعال (عدد مندرج در ستون 3) در رقم 365 روز می باشد. </t>
  </si>
  <si>
    <t xml:space="preserve">در ستون 2 اين رديف رقم مربوط به تعداد تخت هاي روانپزشكي در سال  1396درج شود . در ستون 3 رقم مربوط به كل جمعيت تحت پوشش دانشگاه درسال 1396درج شود . در ستون 5 حاصل تقسیم رقم مندرج در ستون 3 به رقم ستون 2به صورت نفر درج گردد. </t>
  </si>
  <si>
    <t>درستون 2 تعداد بيماران تعيين تكليف شده ظرف 6 ساعت در سال 1396 درج گردد .در ستون 3 تعداد كل بيماران مراجعه كننده به اورژانس بيمارستاني در سال  1396درج گردد. در ستون 5 حاصل تقسيم ستون2 به ستون 3 به صورت درصد درج مي گردد.</t>
  </si>
  <si>
    <t>در ستون 2 تعداد كل مراجعين به واحد/بخش هاي اورژانس بيمارستانهاي وابسته به آن دانشگاه اعم از سرپايي، تحت نظر و ... در طی سال 1396 درج شود. در ستون 3 تعداد كل پرستاران شاغل درواحد/بخش هاي اورژانس بيمارستانهاي دانشگاهي با هر پست و يا هر نوع رابطه استخدامي تمام وقت در سال 1396 درج شود. در ستون 5 حاصل تقسيم رقم مندرج در ستون 2  به رقم مندرج در ستون 3 تقسیم بر 365 روز سال  به صورت نفر روز درج گردد.</t>
  </si>
  <si>
    <t xml:space="preserve">در ستون 2 تعداد پرستاران (كاردان، كارشناس و بالاترپرستاري)  شاغل در تمامی مراکز بهداشتی درمانی دولتی و غیر دولتی( خصوصی، خیریه، تامین اجتماعی، نیروهای مسلح و...) تحت پوشش دانشگاه در سال 1396 درج شود. در ستون 3 تعداد كل جمعيت تحت پوشش دانشگاه در سال 1396 درج گردد. در ستون 5 حاصل ضرب رقم مندرج در ستون 2 در ده هزار تقسیم بر رقم مندرج در ستون 3 به صورت نفر درج  گردد. </t>
  </si>
  <si>
    <t>در ستون 2 تعداد پرستاران (كاردان، كارشناس و بالاترپرستاري) شاغل در بخشهاي ويژه (دياليز، CCU و انواع بخش  ICU) بيمارستانهاي دانشگاهي  كه داراي مدرك دوره آموزشي كوتاه مدت حرفه اي مرتبط مي باشند با هر نوع رابطه استخدامي تمام وقت، در آخر سال 1396 درج شود. در ستون 3 تعداد كل پرستاران (كاردان، كارشناس و بالاترپرستاري) شاغل در بخشهاي ويژه بيمارستانهاي دانشگاهي با هر نوع رابطه استخدامي تمام وقت، در آخر سال 1396 درج شود. در ستون 5  رقم مندرج در ستون 2   تقسيم بر رقم مندرج در ستون 3 به صورت درصد درج گردد.</t>
  </si>
  <si>
    <t>در ستون 2 تعداد پرستاران (كاردان، كارشناس و بالاترپرستاري)  شاغل در بيمارستانهاي دانشگاهي  با هر نوع رابطه استخدامي تمام وقت، در آخر سال1396كه 25 امتياز آموزش مداوم را در همانسال به طور كامل كسب كرده اند درج شود. در ستون 3 تعداد كل پرستاران (كاردان، كارشناس و بالاترپرستاري) شاغل در بيمارستانهاي دانشگاهي با هر نوع رابطه استخدامي تمام وقت، در آخر سال 1396 درج شود. در ستون 5  رقم مندرج در ستون 2  تقسيم بر رقم مندرج در ستون 3 به صورت درصد درج گردد.</t>
  </si>
  <si>
    <t>در ستون 2 این ردیف رقم مربوط به جمع كل دانشجویان کارشناسی ارشد و به بالا( اعم از روزانه، شبانه و بین الملل)در سال تحصیلی 1396 -  1397 درج شود. در ستون  3 رقم مربوط به کل دانشجویان( اعم از روزانه، شبانه و بین الملل)در همان سال تحصیلی درج شود  در ستون5 حاصل تقسیم رقم مندرج در ستون 2 به رقم ستون 3 به صورت درصد درج گردد.</t>
  </si>
  <si>
    <t>در ستون 2 این ردیف رقم مربوط به جمع كل دانشجویان خارجی(اعم از روزانه، شبانه و بین الملل)درسال تحصیلی 1396-  1397 درج شود. در ستون  3 رقم مربوط به کل دانشجویان (اعم از روزانه، شبانه و بین الملل) در همان سال تحصیلی درج شود.  در ستون5 حاصل تقسیم رقم مندرج در ستون 2 به رقم ستون 3 به صورت درصد درج گردد.</t>
  </si>
  <si>
    <t>در ستون 2 این ردیف رقم مربوط به مساحت کل فضاهای آموزشی اعم از کلاسهای درس، سالن اجتماعات، آزمایشگاهها و سالن تشریح و غیره (بجز فضاهای درمانی*)  درسال1396درج شود. در ستون  3 رقم مربوط به کل دانشجویان اعم از روزانه، شبانه و بین الملل سال تحصیلی  1396 -  1397 درج شود.  در ستون5 حاصل تقسیم رقم مندرج در ستون 2 به رقم ستون 3 به صورت متر مربع درج گردد.منظور از فضاي درماني شامل بخش هاي درماني بيمارستاني يا كلينيكي مي باشد كه در آنها صرفاً خدمات درماني ارائه مي گردد ، از جمله بخش ها ، راديولوژي هاي بيمارستاني ، آزمايشگاههاي بيمارستاني و....</t>
  </si>
  <si>
    <t>در ستون 2 این ردیف رقم مربوط به مساحت کل فضاهای خوابگاهی تحت هر عنوان اعم از ملکی، استیجاری، خصوصی و مشارکتی درسال1396 درج شود. در ستون  3 رقم مربوط به کل دانشجویان اعم از روزانه، شبانه و بین الملل سال تحصیلی  1396 -  1397 درج شود.  در ستون5 حاصل تقسیم رقم مندرج در ستون 2 به رقم ستون 3 به صورت متر مربع درج گردد.</t>
  </si>
  <si>
    <t>در ستون 2 این ردیف رقم مربوط به مساحت کل فضاهای ورزشی در سال1396 تحت هر عنوان اعم از ملکی، استجاری، خصوصی و مشارکتی (سرپوشیده وسر باز) درج شود. در ستون  3 رقم مربوط به کل دانشجویان اعم از روزانه، شبانه و بین الملل سال تحصیلی1396 -  1397   درج شود.  در ستون5 حاصل تقسیم رقم مندرج در ستون 2 به رقم ستون 3 به صورت متر مربع درج گردد.</t>
  </si>
  <si>
    <t>در ستون 2 تعداد دانشجويان استفاده كننده از خوابگاههاي مشاركتي و خودگردان  در سال 1396 درج گردد .درستون 3تعداد كل دانشجويان استفاده كننده ازخوابگاه درسال1396 درج گردد. در ستون 5 حاصل تقسيم  ستون 2  به ستون 3 به صورت درصد درج گردد.</t>
  </si>
  <si>
    <t>تعداد نشريه منتشر شده  در سال 1395 در ستون 2 درج گردد. تعداد نشريه منتشر شده  در سال 1396 در ستون 3 درج گردد. در ستون 5 حاصل تفاضل ستون 2 از ستون 3 مي باشد.. (منظور از تیراژ نشریات مجموع تیراز های نشریات دانشجویی می باشد)</t>
  </si>
  <si>
    <t>در ستون 2 تعداد شرکتهای دانش بنیان در آخر سال 1395  درج گردد. در ستون 3 تعداد شرکتهای دانش بنیان در آخر سال1396 درج گردد. در ستون پنجم حاصل تفاضل رقم مندرج در ستون 2 از رقم مندرج درستون 3 به صورت تعداد درج گردد. رقم مندرج در ستون 5 بیانگر شرکتهای دانش بنیان تأسیس یافته در سال1396 مزبور می باشد</t>
  </si>
  <si>
    <t>در ستون 2 رقم مربوط به تعداد مقالات ايندكس شده در مجلات داخلي در سال1396 درج گردد. در ستون 3 تعداد پژوهشگر تطبيق يافته درهمان سال  درج گردد. در ستون پنجم حاصل تقسیم رقم مندرج در ستون 2 به رقم مندرج درستون 3 به صورت تعداد درج گردد. (توضیح: پژوهشگر تطبیق یافته برابر است با یک دوم دانشجویان پی اچ دی و دستیاران فوق تخصصی + یک سوم تعداد دستیاران تخصصی + یک سوم دانشجویان کارشناسی ارشد+ یک دوازدهم دانشجویان دکترای عمومی+ یک سوم اعضای هیأت علمی آموزشی + کل اعضای هیأت علمی پژوهشی + تعداد کل محققین غیر هیأت علمی مراکز تحقیقاتی)</t>
  </si>
  <si>
    <t>در ستون 2 رقم مربوط به تعداد مقالات ايندكس شده در مجلات خارجی در سال 1396 درج گردد. در ستون 3 تعداد پژوهشگر تطبيق يافته در همان سال درج گردد. در ستون پنجم حاصل تقسیم رقم مندرج در ستون 2 به رقم مندرج درستون 3 به صورت تعداد درج گردد.</t>
  </si>
  <si>
    <t>در ستون 2 تعداد پروژه تحقيقاتي كاربردي پايان يافته در سال 1396 كه در سطح ملي يا استاني مورد استفاده قرار گرفته است، درج گردد. در ستون 3 تعداد کل پروژه تحقيقاتي پایان یافته در سال 1396  درج گردد. در ستون پنجم حاصل تقسیم رقم مندرج در ستون 2 به رقم مندرج درستون 3 به صورت درصد درج گردد.</t>
  </si>
  <si>
    <t>در ستون 2 این ردیف رقم مربوط به تعداد پروژه هاي تحقيقاتي که در اول سال1396 دارای پتنت  وثبت مالكيت معنوي بوده اند درج شود. در ستون 3 رقم مربوط به تعداد پروژه هاي تحقيقاتي که در طی همان سال موفق به دریافت پتنت  وثبت مالكيت معنوي شده اند، درج شود.  در ستون5 حاصل جمع رقم مندرج در ستون 2 به رقم ستون 3 به صورت تعداد درج گردد.</t>
  </si>
  <si>
    <t>در ستون 2 این ردیف رقم مربوط به جمع دانشجویان طب سنتی (مجموع تخصصي طب سنتي، تخصصی داروسازي،تاریخ طب سنتی)   سال تحصیلی 1396 -  1397 درج شود. در ستون  3 رقم مربوط به کل دانشجویان اعم از روزانه، شبانه و بین الملل همان سال تحصیلی درج شود  در ستون5 حاصل تقسیم رقم مندرج در ستون 2 به رقم ستون 3 به صورت درصد درج گردد.</t>
  </si>
  <si>
    <t>در ستون 2 این ردیف رقم مربوط به تعداد مقالات تخصصي در حوزه طب و داروسازي سنتي در سال 1396 درج شود. در ستون  3 رقم مربوط به تعداد کل مقالات در همان سال درج شود . در ستون5 حاصل تقسیم رقم مندرج در ستون 2 به رقم ستون 3 به صورت درصد درج گردد</t>
  </si>
  <si>
    <t>در ستون 2 این ردیف رقم مربوط به مادرانی که به علت عوارض بارداری در زمان بارداری یا زایمان در سال 1396فوت نموده اند ، درج شود. در ستون  3 رقم مربوط به کل موالید زنده در همان سال درج شود  در ستون 5 حاصل تقسیم رقم مندرج در ستون 2 به رقم ستون 3  ضربدر یکصد هزاربه صورت تعداد در یکصد هزار درج گردد.</t>
  </si>
  <si>
    <t>در ستون 2 این ردیف رقم مربوط به تعداد نوزادانی که طی سال  1396در مدت یک ماه پس از تولد فوت نموده اند ، درج شود. در ستون  3 رقم مربوط به کل کودکانی که  در طول همان سال  زنده متولد شده اند درج شود.  در ستون5 حاصل تقسیم رقم مندرج در ستون 2 به رقم ستون 3  ضربدر هزاربه صورت در هزار درج گردد</t>
  </si>
  <si>
    <t>در ستون 2 این ردیف رقم مربوط به تعداد شیرخوارانی که طی سال  1396تا رسیدن به پایان سن یک سالگی فوت نموده اند، درج شود. در ستون  3 رقم مربوط به کل کودکانی که  در طول همان سال  زنده متولد شده اند درج شود.درستون5 حاصل تقسیم رقم مندرج درستون 2 به رقم ستون 3  ضربدرهزاربه صورت تعداد درهزار درج گردد</t>
  </si>
  <si>
    <t>در ستون 2 این ردیف رقم مربوط به تعداد کودکانی که طی سال  1396تا رسیدن به پایان سن پنج سالگی (4 سال و یازده ماه و بیست و نه روز)  فوت نموده اند، درج شود. در ستون  3 رقم مربوط به کل کودکانی که  در طول سال مزبور زنده متولد شده اند، درج شود.  در ستون5 حاصل تقسیم رقم مندرج در ستون 2 به رقم ستون 3  ضربدر هزاربه صورت تعداد درهزار درج گردد.</t>
  </si>
  <si>
    <t>در ستون 2 تعداد کل فوت شدگان ناشی از هر نوع سانحه و حادثه اعم از جاده ای و غیر آن در سال 1396درج شود. در ستون 3 آمار کلیه فوت شدگان در سال 1396  درج شود. در ستون پنجم حاصل تقسیم رقم مندرج در ستون 2 به رقم مندرج درستون 3 به صورت در صد درج گردد.</t>
  </si>
  <si>
    <t>در ستون 2 تعداد کل فوت شدگان ناشی از بیماریهای قلبی عروقی در سال 1396درج شود. در ستون 3 آمار کلیه فوت شدگان در سال 1396 درج شود. در ستون پنجم حاصل تقسیم رقم مندرج در ستون 2 به رقم مندرج درستون 3 به صورت در صد درج گردد.</t>
  </si>
  <si>
    <t>در ستون 2 تعداد کل فوت شدگان ناشی از بیماریهای سرطانی در سال 1396درج شود. در ستون 3 آمار کلیه فوت شدگان در سال 1396  درج شود. در ستون پنجم حاصل تقسیم رقم مندرج در ستون 2 به رقم مندرج درستون 3 به صورت در صد درج گردد.</t>
  </si>
  <si>
    <t>در ستون 2 تعداد بيماران ديابتيك بالاي سن 30 سال در سال  1396درج گردد .در ستون 3 كل جمعيت روستايي بالاي 30 سال در همان سال درج گردد .در ستون 5 حاصل تقسيم رقم مندرج در ستون 2  به رقم ستون 3 به صورت درصد درج گردد .</t>
  </si>
  <si>
    <t xml:space="preserve">در ستون 2 این ردیف کل نیروهای انسانی که در هر پست و با هر نوع رابطه استخدامی در آخر سال 1396 در بیمارستانهای دانشگاهی مشغول به کار بودند، درج شود. در ستون 3 این ردیف آمار تختهای  فعال  بیمارستانهای وابسته به آن دانشگاه در آخر سال  1396 درج گردد.  ستون 5 حاصل تقسیم رقم مندرج در ستون 2  به رقم مندرج در ستون 3 می باشد. </t>
  </si>
  <si>
    <t xml:space="preserve">در ستون 2 این ردیف کل نیروهای پیرا پزشکی( از جمله رادیولوژی، آزمایشگاه، فیزیوتراپی و ...... )  بجز پزشکان وکادر پرستاری (پرستار، اتاق عمل، هوشبری، بهیار و کمک بهیار) که در هر پست و با هر نوع رابطه استخدامی در آخر سال 1396 در بیمارستانهای دانشگاهی مشغول به کار بودند، درج شود. در ستون 3 این ردیف آمار تختهای  فعال  بیمارستانهای وابسته به آن دانشگاه در آخر سال 1396  درج گردد.  ستون 5 حاصل تقسیم رقم مندرج در ستون 2  به رقم مندرج در ستون 3 می باشد. </t>
  </si>
  <si>
    <t xml:space="preserve">در ستون 2 این ردیف آمار تعداد پایگاههای اورژانس شهری در پایان سال 1395 درج می گردد و در ستون 3 این ردیف آمار تعداد پایگاههای اورژانس شهری در پایان سال 1396 درج می گردد و در ستون 5 حاصل تفاضل رقم مندرج در ستون2  از رقم مندرج در ستون 3 درج گردد </t>
  </si>
  <si>
    <t xml:space="preserve">در ستون 2 این ردیف آمار تعداد پایگاههای اورژانس جاده ای در پایان سال 1395 درج می گردد و در ستون 3 این ردیف آمار تعداد پایگاههای اورژانس جاده ای در پایان سال 1396 درج می گردد و در ستون 5 حاصل تفاضل رقم مندرج در ستون2  از رقم مندرج در ستون 3 درج گردد </t>
  </si>
  <si>
    <t>در ستون 2 تعداد زایمانهایی که به روش سزارین در سال1396 انجام شده است درج شود. در ستون 3 آمار کلیه زایمانها ،در سال 1396 درج شود. در ستون پنجم حاصل تقسیم رقم مندرج در ستون 2 به رقم مندرج درستون 3 به صورت در صد درج گردد.</t>
  </si>
  <si>
    <t>در ستون 2 این ردیف رقم تعداد کل اقلام دارویی شمارش شده در سال 1396 درج میشود و در ستون 3 تعداد کل نسخ بررسی شده در همان سال درج میشود. میانگین تعداد اقلام دارویی در هر نسخه حاصل تقسیم ستون 2 به ستون 3 به صورت تعداد میباشد. هدف کشوری دستیابی به میانگین تعداد کمتر از 3 قلم دارو در هر نسخه میباشد.</t>
  </si>
  <si>
    <t>این شاخص نشان دهنده نسبت تعداد نمونه های PMS  به کل نمونه های تعیین شده در برنامه می باشد. دانشگاه موظف است تعداد کل نمونه های تعیین شده را بر اساس ابلاغیه اداره نظارت بر غذا جمع اوری و آزمایش نماید و گزارش آن را براساس دستورالعمل ابلاغی به سازمان غذا و دارو ارسال نماید. هدف دانشگاه دستیابی به شاخص 100% میباشد.   در ستون2 تعداد PMS انجام شده در سال1396 و  در ستون 3 تعداد کل انواع نمونه های تعیین شده در برنامه  در همان سال درج  گردد. در ستون 5 حاصل تقسیم رقم ستون 2 به رقم ستون 3 به صورت درصد درج می گردد.</t>
  </si>
  <si>
    <t>تعداد گزارش ADR به نسبت پزشکان هر دانشگاه نشاندهنده فعالیت دانشگاه در حوزه نظارت و کنترل کیفیت دارو میباشد. هرچه عداد گزارش در یک دانشگاه بالاتر باشد ضمن اینکه سازمان را در اقدامات نظارتی خود کمک بیشتری میکند، نشاندهنده فعالیت بیشتر دانشگاه برای معرفی و اجرای این برنامه میباشد. برای محاسبه شاخص در ستون2 تعداد گزارشهای ثبت شده ADR  در سال1396و  در ستون 3 تعداد کل پزشکان حوزه دانشگاه  در همان سال درج  گردد. در ستون 5 حاصل تقسیم رقم ستون 2 به رقم ستون 3 به صورت تعداد درج می گردد..</t>
  </si>
  <si>
    <t>این شاخص نسبت تعداد واحدهایی که امتیاز PRP آنها در سال تعیین شده است را مشخص میکند. هدف دسترسی به شاخص 100% است یعنی دانشگاه موظف است کلیه واحدهای تولیدی غذایی، آشامیدنی، آرایشی و بهداشتی تحت پوشش خود را حداقل سالی یکبار از نظر امتیاز PRP امشخص نماید.  در ستون2 تعداد واحدهای ارزیابی شده در سال 1396و در ستون 3 تعداد کل واحدهای تولیدی تحت پوشش در همان سال درج  گردد. در ستون 5 حاصل تقسیم رقم ستون 2 به رقم ستون 3 به صورت درصد درج می گردد.</t>
  </si>
  <si>
    <t>این شاخص نشان دهنده نسبت تعداد واحدهای با امتیاز PRP بالاتر از 900  به کل ولحدهای تولیدی تحت نظارت دانشگاه می باشد. شاخص هدف برای دانشگاههای سطح 1 حداقل 25% و برای دانشگاههای تیپ 2 و 3 حداقل 20% میباشد. در ستون2 تعداد واحدهای با امتیاز PRP بالاتر از  900 در سال 1396  و  در ستون 3 تعداد کل واحدهای تولیدی تحت پوشش  در همان سال درج گردد. در ستون 5 حاصل تقسیم رقم ستون 2 به رقم ستون 3 به صورت درصد درج می گردد.</t>
  </si>
  <si>
    <t>این شاخص نشان دهنده نسبت تعداد واحدهای با امتیاز PRP کمتر از 650  به کل واحدهای تولیدی تحت نظارت دانشگاه می باشد.شاخص هدف برای دانشگاههای سطح 1 حداکثر 10% و برای دانشگاههای تیپ 2 و 3 حداکثر 20% میباشد. . در ستون2 تعداد واحدهای با امتیاز PRP کمتر از 650 در سال 1396 و  در ستون 3 تعداد کل واحدهای تولیدی تحت پوشش در همان سال درج  گردد. در ستون 5 حاصل تقسیم رقم ستون 2 به رقم ستون 3 به صورت درصد درج می گردد.</t>
  </si>
  <si>
    <t>در ستون 2 مجموع امتیاز ارزشیابی داروخانه های تحت نظارت دانشگاه در سال 1396درج میشود و در ستون 3 تعداد کل داروخانه های تحت نظارت در همان سال درج میشود (مطابق بخشنامه 655/152152013/د سازمان غذا و دارو).  در ستون 5 حاصل تقسیم رقم ستون 2 به رقم ستون 3 به صورت امتیاز درج گردد. هدف کشوری دستیابی به امتیاز حداقل 850 میباشد.</t>
  </si>
  <si>
    <t>در ستون 2 مجموع امتیاز ارزشیابی مراکز توزیع داروی تحت نظارت دانشگاه در سال 1396درج میشود و در ستون 3 تعداد کل مراکز توزیع تحت نظارت در همان سال درج میشود (مطابق بخشنامه 655/43033/د سازمان غذا و دارو).  در ستون 5 حاصل تقسیم رقم ستون 2به رقم ستون 3 به صورت امتیاز درج گردد. هدف کشوری دستیابی به امتیاز حداقل 850 میباشد.</t>
  </si>
  <si>
    <t>در ستون 2 نسخ بیمارستانی حاوی دارو ملزومات پزشکی خارج از فارماکوپه در سال 1396 درج شود و در ستون  3   کل نسخ بیمارستانی در همان سال درج گردد ستون 5 از تقسیم رقم ستون 2 به رقم ستون 3 به صورت درصد حاصل می شود</t>
  </si>
  <si>
    <t>مجموع تعداد کل کمبودهای دارویی گزارش شده در طول سال1396 در ستون 2 درج میشود. در ستون 3 تعداد ماههایی که گزارش کمبود صورت گرفته است در همان سال درج میشود. شاخص تعداد کمبود دارویی ماهیانه حاصل تقسیم عدد ستون 2 به عدد ستون 3  به صورت تعداد میباشد. دانشگاهها موظف هستند که هر ماه وضعیت دارویی حوزه تحت پوشش خود را از نظر کمبود دارویی بررسی و تعداد اقلام دارویی کمبود را به سازمان گزارش نمایند. هدف کشوری دستیابی به عدد کمبود دارویی ماهیانه حداکثر 20 قلم میباشد</t>
  </si>
  <si>
    <t>این شاخص نشان دهنده نسبت تعداد کل نمونه هایی که در آزمایشگاه مردود اعلام شده اند به کل نمونه هایی که در آزمایشگاه تست شده اند را نشان می دهد (این شاخص فعلا هدف کشوری ندارد چون هنوز وضعیت استانی و کشوری تعیین نشده است).  در ستون2 تعداد نمونه هایی که در آزمایشگاه  در سال 1396مردود اعلام شده اند و  در ستون 3 تعداد کل نمونه هایی که در همان سال در آزمایشگاه ارزیابی شده اند درج  گردد. در ستون 5 حاصل تقسیم رقم ستون 2 به رقم ستون 3 به صورت درصد درج می گردد.</t>
  </si>
  <si>
    <t>در ستون 2 این ردیف رقم مربوط به مجموع دانشجویان کلیه رشته ها درسال 1396 که حائز رتبه های اول تا سوم كشور (شامل دوره های روزانه، شبانه و بین الملل) گردیده اند ، درج شود. در ستون  3 رقم مربوط به کل داشجویان اعم از روزانه، شبانه و بین الملل در سال تحصیلی  1396 -  1397 درج شود.  در ستون5 حاصل تقسیم رقم مندرج در ستون 2 به رقم ستون 3 به صورت تعداد در هزار درج گردد.</t>
  </si>
  <si>
    <t>نسبت بدهی دارو  و  ملزومات پزشکی کلیه  واحدهای  تحت پوشش  دانشگاه  در پایان سال  به  مجموع کل خریدهای دارو  و  ملزومات پزشکی  در  همان  سال ( میلیون ريال)</t>
  </si>
  <si>
    <t xml:space="preserve">در ستون 2 تعداد دانشجويان ورودی سال 1396كه تحت پوشش مشاوره اي و سلامت  روان در طول سال 1396 قرار گرفته اند اعم از روزانه ، شبانه و بين الملل درج گردد .در ستون 3 تعداد كل دانشجويان ورودی در سال 1396 اعم از روزانه ، شبانه ، بين الملل ، درج گردد . در ستون 5 حاصل تقسيم رقم مندرج در ستون 2 به رقم ستون 3 به صورت درصد درج گردد. </t>
  </si>
  <si>
    <t>متوسط تعدادبيمار  به  پرستار در هر روز در بخش اورژانس</t>
  </si>
  <si>
    <t>نسبت کل كادر پرستاري به تخت موجود</t>
  </si>
  <si>
    <t>در ستون 2 تعداد كل كادر پرستاري شامل پرستار(كاردان، كارشناس و بالاترپرستاري)، تکنیسین /كاردان/كارشناس وبالاتراتاق عمل و هوشبري،بهيار، كمك پرستار/کمک بهيار شاغل در بيمارستانهاي دانشگاهي با هر نوع رابطه استخدامي تمام وقت، در آخر سال 1396 درج شود. در ستون 3 تعداد كل تخت هاي موجود( تخت هاي فعال ، ستاره دارو سایر) بيمارستانهاي وابسته به آن دانشگاه در آخر سال 1396 درج شود. در ستون 5 حاصل تقسيم رقم مندرج در ستون 2 به رقم مندرج در ستون 3 به صورت نفر درج گردد.</t>
  </si>
  <si>
    <t>در ستون 2 تعداد كل پرستاران( كارشناس و بالاترپرستاري) شاغل در بيمارستانهاي دانشگاهي با هر نوع رابطه استخدامي تمام وقت، در آخر سال 1396 درج شود. در ستون 3 تعداد تخت هاي موجود (تخت هاي فعال ، ستاره داروسایر) بيمارستانهاي وابسته به آن دانشگاه در آخر سال 1396 درج شود. در ستون 5 حاصل تقسيم رقم مندرج در ستون 2 به رقم مندرج در ستون 3 به صورت نفر درج گردد.</t>
  </si>
  <si>
    <t>در ستون 2 تعداد كل پرستاران( كارشناس و بالاترپرستاري)  شاغل در انواع بخش های آی سی یو  (   ICU،NICU ،BICU ،PICU جنرال، داخلي و...) بيمارستانهاي دانشگاهي با هر نوع رابطه استخدامي تمام وقت، در آخر سال 1396 درج شود. در ستون 3 تعداد كل تخت هاي موجود در انواع بخش هاي ICU بيمارستانهاي وابسته به آن دانشگاه در آخر سال 1396 درج شود. در ستون 5 حاصل تقسيم رقم مندرج در ستون 2 به رقم مندرج در ستون 3 به صورت نفر درج گردد.</t>
  </si>
  <si>
    <t>در ستون 2 تعداد كل نيروهاي غير حرفه اي پرستاري( بهيار/كمك بهيار/كمك پرستار) شاغل در بيمارستانهاي دانشگاهي با هر نوع رابطه استخدامي تمام وقت، در آخر سال 1396 درج شود. در ستون 3 تعداد كل پرستاران حرفه اي (كارشناس و بالاترپرستاري) شاغل در بيمارستانهاي دانشگاهي با هر نوع رابطه استخدامي تمام وقت، در آخر سال 1396 درج شود. در ستون 5  رقم مندرج در ستون 2  تقسيم بر رقم مندرج در ستون 3 به صورت درصد درج گردد.</t>
  </si>
  <si>
    <r>
      <t xml:space="preserve">در ستون 2 این ردیف رقم مربوط به تعداد دانشجویانی که از خوابگاه درسال1396 استفاده میکنند( کل فضاهای خوابگاهی تحت هر عنوان اعم از ملکی، استیجاری، خصوصی و مشارکتی). در ستون  3 رقم مربوط به کل دانشجویان متقاضی خوابگاه اعم از روزانه، شبانه و بین الملل سال تحصیلی </t>
    </r>
    <r>
      <rPr>
        <sz val="14"/>
        <color rgb="FF000000"/>
        <rFont val="B Zar"/>
        <charset val="178"/>
      </rPr>
      <t xml:space="preserve"> 1396 -  1397 </t>
    </r>
    <r>
      <rPr>
        <sz val="14"/>
        <color theme="1"/>
        <rFont val="B Zar"/>
        <charset val="178"/>
      </rPr>
      <t>درج شود.  در ستون5 حاصل تقسیم رقم مندرج در ستون 2 به رقم ستون 3 به صورت درصد درج گردد</t>
    </r>
  </si>
  <si>
    <t>در ستون 2 مبلغ کل بدهی دارویی و ملزومات پزشکی دانشگاه در پایان سال 1396درج گردد . در ستون 3 مبلغ کل خرید دارو و ملزومات پزشکی خریداری شده توسط واحدهای تحت پوشش دانشگاه در طول همان سال درج گردد. در ستون 5 حاصل تقسیم رقم ستون  2 به رقم ستون 3 بصورت درصد درج گردد.</t>
  </si>
  <si>
    <t>در ستون 2 این ردیف رقم مربوط به جمع استاد و دانشیار(اعم از روزانه، شبانه و بین الملل)در سال تحصیلی  1396 -  1397 درج شود. در ستون  3 رقم مربوط به کل اعضای هیأت علمی اعم از استاد ، دانشیار ، استادیار و مربی(رسمی ،پیمانی،قراردادی،طرحی و.... )در همان سال تحصیلی درج شود.  در ستون5 حاصل تقسیم رقم مندرج در ستون 2 به رقم ستون 3 به صورت درصد درج گردد.</t>
  </si>
  <si>
    <t>در ستون 2 این ردیف رقم مربوط به تعداد كل دانشجویان ( اعم از روزانه، شبانه و بین الملل)در سال تحصیلی 1396 -  1397 درج شود. در ستون  3 رقم مربوط به تعدادکل اعضای هیات علمی (رسمی ،پیمانی،قراردادی،طرحی و.... )در همان سال تحصیلی درج شود . در ستون5 حاصل تقسیم رقم مندرج در ستون 2 به رقم ستون 3 به صورت نفر درج گردد.</t>
  </si>
  <si>
    <t>در ستون 2 این ردیف رقم مربوط به تعداد اعضای هیأت علمی تمام وقت جغرافیایی شامل دوره های روزانه، شبانه و بین الملل در سال1396 درج شود. در ستون  3 رقم مربوط به کل اعضای هیأت علمی اعم از روزانه ، شبانه و بین الملل (رسمی ،پیمانی،قراردادی،طرحی و.... )در سال تحصیلی  1396 -  1397 درج شود .  در ستون 5 حاصل تقسیم رقم مندرج در ستون 2 به رقم ستون 3  به صورت در صد درج گردد.</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</si>
</sst>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_(* #,##0_);_(* \(#,##0\);_(* &quot;-&quot;??_);_(@_)"/>
  </numFmts>
  <fonts count="17" x14ac:knownFonts="1">
    <font>
      <sz val="11"/>
      <color theme="1"/>
      <name val="Arial"/>
      <family val="2"/>
      <charset val="178"/>
      <scheme val="minor"/>
    </font>
    <font>
      <sz val="11"/>
      <color theme="1"/>
      <name val="Arial"/>
      <family val="2"/>
      <scheme val="minor"/>
    </font>
    <font>
      <sz val="11"/>
      <color theme="1"/>
      <name val="B Zar"/>
      <charset val="178"/>
    </font>
    <font>
      <sz val="11"/>
      <color theme="1"/>
      <name val="Arial"/>
      <family val="2"/>
      <charset val="178"/>
      <scheme val="minor"/>
    </font>
    <font>
      <b/>
      <sz val="13"/>
      <color rgb="FF000000"/>
      <name val="B Zar"/>
      <charset val="178"/>
    </font>
    <font>
      <b/>
      <sz val="11"/>
      <color rgb="FF000000"/>
      <name val="B Zar"/>
      <charset val="178"/>
    </font>
    <font>
      <b/>
      <sz val="12"/>
      <color rgb="FF000000"/>
      <name val="B Zar"/>
      <charset val="178"/>
    </font>
    <font>
      <sz val="9"/>
      <color theme="1"/>
      <name val="B Zar"/>
      <charset val="178"/>
    </font>
    <font>
      <b/>
      <sz val="14"/>
      <color rgb="FF000000"/>
      <name val="B Zar"/>
      <charset val="178"/>
    </font>
    <font>
      <sz val="14"/>
      <color rgb="FF000000"/>
      <name val="B Zar"/>
      <charset val="178"/>
    </font>
    <font>
      <sz val="13"/>
      <color rgb="FF000000"/>
      <name val="B Zar"/>
      <charset val="178"/>
    </font>
    <font>
      <sz val="14"/>
      <color theme="1"/>
      <name val="B Zar"/>
      <charset val="178"/>
    </font>
    <font>
      <u/>
      <sz val="13"/>
      <color rgb="FF000000"/>
      <name val="B Zar"/>
      <charset val="178"/>
    </font>
    <font>
      <b/>
      <sz val="14"/>
      <color theme="1"/>
      <name val="B Zar"/>
      <charset val="178"/>
    </font>
    <font>
      <b/>
      <sz val="13"/>
      <color theme="1"/>
      <name val="B Zar"/>
      <charset val="178"/>
    </font>
    <font>
      <b/>
      <sz val="12"/>
      <color theme="1"/>
      <name val="B Zar"/>
      <charset val="178"/>
    </font>
    <font>
      <b/>
      <sz val="18"/>
      <color theme="1"/>
      <name val="B Zar"/>
      <charset val="178"/>
    </font>
  </fonts>
  <fills count="10">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
      <patternFill patternType="solid">
        <fgColor theme="3" tint="0.79998168889431442"/>
        <bgColor indexed="64"/>
      </patternFill>
    </fill>
    <fill>
      <patternFill patternType="solid">
        <fgColor rgb="FFFFC000"/>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8">
    <xf numFmtId="0" fontId="0" fillId="0" borderId="0"/>
    <xf numFmtId="164" fontId="3" fillId="0" borderId="0" applyFont="0" applyFill="0" applyBorder="0" applyAlignment="0" applyProtection="0"/>
    <xf numFmtId="9"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cellStyleXfs>
  <cellXfs count="109">
    <xf numFmtId="0" fontId="0" fillId="0" borderId="0" xfId="0"/>
    <xf numFmtId="0" fontId="2" fillId="0" borderId="0" xfId="0" applyFont="1" applyAlignment="1">
      <alignment horizontal="center" vertical="center"/>
    </xf>
    <xf numFmtId="0" fontId="8" fillId="2" borderId="2" xfId="0" applyFont="1" applyFill="1" applyBorder="1" applyAlignment="1" applyProtection="1">
      <alignment horizontal="center" vertical="center" wrapText="1"/>
      <protection locked="0"/>
    </xf>
    <xf numFmtId="0" fontId="2" fillId="3" borderId="0" xfId="0" applyFont="1" applyFill="1" applyAlignment="1">
      <alignment horizontal="center" vertical="center"/>
    </xf>
    <xf numFmtId="0" fontId="4" fillId="2" borderId="2"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readingOrder="2"/>
    </xf>
    <xf numFmtId="0" fontId="4" fillId="4" borderId="2" xfId="0" applyFont="1" applyFill="1" applyBorder="1" applyAlignment="1" applyProtection="1">
      <alignment horizontal="center" vertical="center" wrapText="1" readingOrder="2"/>
      <protection locked="0"/>
    </xf>
    <xf numFmtId="0" fontId="8" fillId="4" borderId="2" xfId="0" applyFont="1" applyFill="1" applyBorder="1" applyAlignment="1" applyProtection="1">
      <alignment horizontal="center" vertical="center" wrapText="1" readingOrder="2"/>
      <protection locked="0"/>
    </xf>
    <xf numFmtId="0" fontId="11" fillId="4" borderId="2" xfId="0" applyFont="1" applyFill="1" applyBorder="1" applyAlignment="1">
      <alignment horizontal="center" vertical="center"/>
    </xf>
    <xf numFmtId="9" fontId="14" fillId="4" borderId="2" xfId="2" applyFont="1" applyFill="1" applyBorder="1" applyAlignment="1" applyProtection="1">
      <alignment horizontal="center" vertical="center" wrapText="1"/>
    </xf>
    <xf numFmtId="0" fontId="15" fillId="4" borderId="2" xfId="0" applyFont="1" applyFill="1" applyBorder="1" applyAlignment="1" applyProtection="1">
      <alignment horizontal="center" vertical="center" wrapText="1"/>
      <protection locked="0"/>
    </xf>
    <xf numFmtId="0" fontId="8" fillId="5" borderId="2" xfId="0" applyFont="1" applyFill="1" applyBorder="1" applyAlignment="1" applyProtection="1">
      <alignment horizontal="center" vertical="center" wrapText="1"/>
      <protection locked="0"/>
    </xf>
    <xf numFmtId="0" fontId="4" fillId="5" borderId="2" xfId="0"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wrapText="1"/>
      <protection locked="0"/>
    </xf>
    <xf numFmtId="0" fontId="14" fillId="5" borderId="2" xfId="0" applyFont="1" applyFill="1" applyBorder="1" applyAlignment="1" applyProtection="1">
      <alignment horizontal="center" vertical="center" wrapText="1"/>
      <protection locked="0"/>
    </xf>
    <xf numFmtId="9" fontId="14" fillId="5" borderId="2" xfId="2" applyFont="1" applyFill="1" applyBorder="1" applyAlignment="1" applyProtection="1">
      <alignment horizontal="center" vertical="center" wrapText="1"/>
    </xf>
    <xf numFmtId="0" fontId="8" fillId="5" borderId="2" xfId="0" applyFont="1" applyFill="1" applyBorder="1" applyAlignment="1" applyProtection="1">
      <alignment horizontal="center" vertical="center" wrapText="1" readingOrder="2"/>
      <protection locked="0"/>
    </xf>
    <xf numFmtId="0" fontId="4" fillId="5" borderId="2" xfId="0" applyFont="1" applyFill="1" applyBorder="1" applyAlignment="1" applyProtection="1">
      <alignment horizontal="center" vertical="center" wrapText="1" readingOrder="2"/>
      <protection locked="0"/>
    </xf>
    <xf numFmtId="0" fontId="4" fillId="5" borderId="2" xfId="0" applyFont="1" applyFill="1" applyBorder="1" applyAlignment="1" applyProtection="1">
      <alignment horizontal="center" vertical="center" wrapText="1" readingOrder="2"/>
    </xf>
    <xf numFmtId="0" fontId="8" fillId="6" borderId="2" xfId="0" applyFont="1" applyFill="1" applyBorder="1" applyAlignment="1" applyProtection="1">
      <alignment horizontal="center" vertical="center" wrapText="1"/>
      <protection locked="0"/>
    </xf>
    <xf numFmtId="3" fontId="4" fillId="6" borderId="2" xfId="0" applyNumberFormat="1" applyFont="1" applyFill="1" applyBorder="1" applyAlignment="1" applyProtection="1">
      <alignment horizontal="center" vertical="center" wrapText="1"/>
      <protection locked="0"/>
    </xf>
    <xf numFmtId="3" fontId="8" fillId="6" borderId="2" xfId="0" applyNumberFormat="1" applyFont="1" applyFill="1" applyBorder="1" applyAlignment="1" applyProtection="1">
      <alignment horizontal="center" vertical="center" wrapText="1"/>
      <protection locked="0"/>
    </xf>
    <xf numFmtId="0" fontId="8" fillId="6" borderId="2" xfId="0" applyFont="1" applyFill="1" applyBorder="1" applyAlignment="1" applyProtection="1">
      <alignment horizontal="center" vertical="center" wrapText="1" readingOrder="2"/>
      <protection locked="0"/>
    </xf>
    <xf numFmtId="0" fontId="8" fillId="7" borderId="2" xfId="0" applyFont="1" applyFill="1" applyBorder="1" applyAlignment="1" applyProtection="1">
      <alignment horizontal="center" vertical="center" wrapText="1"/>
      <protection locked="0"/>
    </xf>
    <xf numFmtId="0" fontId="4" fillId="7" borderId="2" xfId="0" applyFont="1" applyFill="1" applyBorder="1" applyAlignment="1" applyProtection="1">
      <alignment horizontal="center" vertical="center" wrapText="1"/>
      <protection locked="0"/>
    </xf>
    <xf numFmtId="0" fontId="4" fillId="7" borderId="2" xfId="0" applyFont="1" applyFill="1" applyBorder="1" applyAlignment="1" applyProtection="1">
      <alignment horizontal="center" vertical="center" wrapText="1"/>
    </xf>
    <xf numFmtId="3" fontId="4" fillId="6" borderId="2" xfId="0" applyNumberFormat="1" applyFont="1" applyFill="1" applyBorder="1" applyAlignment="1" applyProtection="1">
      <alignment horizontal="center" vertical="center" wrapText="1" readingOrder="2"/>
      <protection locked="0"/>
    </xf>
    <xf numFmtId="0" fontId="8" fillId="8" borderId="2" xfId="0" applyFont="1" applyFill="1" applyBorder="1" applyAlignment="1" applyProtection="1">
      <alignment horizontal="center" vertical="center" wrapText="1"/>
      <protection locked="0"/>
    </xf>
    <xf numFmtId="0" fontId="4" fillId="8" borderId="2" xfId="0" applyFont="1" applyFill="1" applyBorder="1" applyAlignment="1" applyProtection="1">
      <alignment horizontal="center" vertical="center" wrapText="1"/>
      <protection locked="0"/>
    </xf>
    <xf numFmtId="0" fontId="4" fillId="8" borderId="2" xfId="0" applyFont="1" applyFill="1" applyBorder="1" applyAlignment="1" applyProtection="1">
      <alignment horizontal="center" vertical="center" wrapText="1" readingOrder="2"/>
      <protection locked="0"/>
    </xf>
    <xf numFmtId="0" fontId="4" fillId="8" borderId="2" xfId="0" applyFont="1" applyFill="1" applyBorder="1" applyAlignment="1" applyProtection="1">
      <alignment horizontal="center" vertical="center" wrapText="1"/>
    </xf>
    <xf numFmtId="0" fontId="8" fillId="8" borderId="2" xfId="0" applyFont="1" applyFill="1" applyBorder="1" applyAlignment="1" applyProtection="1">
      <alignment horizontal="center" vertical="center" wrapText="1" readingOrder="2"/>
      <protection locked="0"/>
    </xf>
    <xf numFmtId="0" fontId="4" fillId="8" borderId="2" xfId="0" applyFont="1" applyFill="1" applyBorder="1" applyAlignment="1" applyProtection="1">
      <alignment horizontal="center" vertical="center" wrapText="1" readingOrder="2"/>
    </xf>
    <xf numFmtId="0" fontId="9" fillId="4" borderId="2" xfId="0" applyFont="1" applyFill="1" applyBorder="1" applyAlignment="1" applyProtection="1">
      <alignment horizontal="right" vertical="center" wrapText="1"/>
      <protection locked="0"/>
    </xf>
    <xf numFmtId="0" fontId="10" fillId="4" borderId="2" xfId="0" applyFont="1" applyFill="1" applyBorder="1" applyAlignment="1" applyProtection="1">
      <alignment horizontal="right" vertical="center" wrapText="1" readingOrder="2"/>
      <protection locked="0"/>
    </xf>
    <xf numFmtId="0" fontId="9" fillId="5" borderId="2" xfId="0" applyFont="1" applyFill="1" applyBorder="1" applyAlignment="1" applyProtection="1">
      <alignment horizontal="right" vertical="center" wrapText="1"/>
      <protection locked="0"/>
    </xf>
    <xf numFmtId="0" fontId="11" fillId="5" borderId="2" xfId="0" applyFont="1" applyFill="1" applyBorder="1" applyAlignment="1" applyProtection="1">
      <alignment horizontal="right" vertical="center" wrapText="1"/>
      <protection locked="0"/>
    </xf>
    <xf numFmtId="0" fontId="10" fillId="5" borderId="2" xfId="0" applyFont="1" applyFill="1" applyBorder="1" applyAlignment="1" applyProtection="1">
      <alignment horizontal="right" vertical="center" wrapText="1" readingOrder="2"/>
      <protection locked="0"/>
    </xf>
    <xf numFmtId="0" fontId="9" fillId="6" borderId="2" xfId="0" applyFont="1" applyFill="1" applyBorder="1" applyAlignment="1" applyProtection="1">
      <alignment horizontal="right" vertical="center" wrapText="1"/>
      <protection locked="0"/>
    </xf>
    <xf numFmtId="0" fontId="10" fillId="6" borderId="2" xfId="0" applyFont="1" applyFill="1" applyBorder="1" applyAlignment="1" applyProtection="1">
      <alignment horizontal="right" vertical="center" wrapText="1" readingOrder="2"/>
      <protection locked="0"/>
    </xf>
    <xf numFmtId="0" fontId="9" fillId="7" borderId="2" xfId="0" applyFont="1" applyFill="1" applyBorder="1" applyAlignment="1" applyProtection="1">
      <alignment horizontal="right" vertical="center" wrapText="1"/>
      <protection locked="0"/>
    </xf>
    <xf numFmtId="0" fontId="10" fillId="8" borderId="2" xfId="0" applyFont="1" applyFill="1" applyBorder="1" applyAlignment="1" applyProtection="1">
      <alignment horizontal="right" vertical="center" wrapText="1" readingOrder="2"/>
      <protection locked="0"/>
    </xf>
    <xf numFmtId="0" fontId="9" fillId="8" borderId="2" xfId="0" applyFont="1" applyFill="1" applyBorder="1" applyAlignment="1" applyProtection="1">
      <alignment horizontal="right" vertical="center" wrapText="1"/>
      <protection locked="0"/>
    </xf>
    <xf numFmtId="166" fontId="4" fillId="4" borderId="2" xfId="1" applyNumberFormat="1" applyFont="1" applyFill="1" applyBorder="1" applyAlignment="1" applyProtection="1">
      <alignment horizontal="right" vertical="center" wrapText="1" readingOrder="2"/>
      <protection locked="0"/>
    </xf>
    <xf numFmtId="0" fontId="4" fillId="2" borderId="2" xfId="0" applyFont="1" applyFill="1" applyBorder="1" applyAlignment="1" applyProtection="1">
      <alignment horizontal="center" vertical="center" wrapText="1"/>
    </xf>
    <xf numFmtId="0" fontId="4" fillId="4" borderId="2" xfId="0" applyFont="1" applyFill="1" applyBorder="1" applyAlignment="1" applyProtection="1">
      <alignment horizontal="center" vertical="center" wrapText="1"/>
    </xf>
    <xf numFmtId="9" fontId="4" fillId="4" borderId="2" xfId="2" applyFont="1" applyFill="1" applyBorder="1" applyAlignment="1" applyProtection="1">
      <alignment horizontal="center" vertical="center" wrapText="1"/>
    </xf>
    <xf numFmtId="1" fontId="4" fillId="4" borderId="2" xfId="2" applyNumberFormat="1" applyFont="1" applyFill="1" applyBorder="1" applyAlignment="1" applyProtection="1">
      <alignment horizontal="center" vertical="center" wrapText="1" readingOrder="2"/>
    </xf>
    <xf numFmtId="165" fontId="4" fillId="4" borderId="2" xfId="0" applyNumberFormat="1" applyFont="1" applyFill="1" applyBorder="1" applyAlignment="1" applyProtection="1">
      <alignment horizontal="center" vertical="center" wrapText="1"/>
    </xf>
    <xf numFmtId="0" fontId="4" fillId="5" borderId="2" xfId="0" applyFont="1" applyFill="1" applyBorder="1" applyAlignment="1" applyProtection="1">
      <alignment horizontal="center" vertical="center" wrapText="1"/>
    </xf>
    <xf numFmtId="165" fontId="4" fillId="5" borderId="2" xfId="0" applyNumberFormat="1" applyFont="1" applyFill="1" applyBorder="1" applyAlignment="1" applyProtection="1">
      <alignment horizontal="center" vertical="center" wrapText="1"/>
    </xf>
    <xf numFmtId="0" fontId="14" fillId="5" borderId="2" xfId="0" applyFont="1" applyFill="1" applyBorder="1" applyAlignment="1" applyProtection="1">
      <alignment horizontal="center" vertical="center" wrapText="1"/>
    </xf>
    <xf numFmtId="9" fontId="4" fillId="5" borderId="2" xfId="2" applyFont="1" applyFill="1" applyBorder="1" applyAlignment="1" applyProtection="1">
      <alignment horizontal="center" vertical="center" wrapText="1" readingOrder="2"/>
    </xf>
    <xf numFmtId="165" fontId="4" fillId="7" borderId="2" xfId="0" applyNumberFormat="1" applyFont="1" applyFill="1" applyBorder="1" applyAlignment="1" applyProtection="1">
      <alignment horizontal="center" vertical="center" wrapText="1"/>
    </xf>
    <xf numFmtId="9" fontId="4" fillId="7" borderId="2" xfId="2" applyFont="1" applyFill="1" applyBorder="1" applyAlignment="1" applyProtection="1">
      <alignment horizontal="center" vertical="center" wrapText="1"/>
    </xf>
    <xf numFmtId="0" fontId="4" fillId="6" borderId="2" xfId="0" applyFont="1" applyFill="1" applyBorder="1" applyAlignment="1" applyProtection="1">
      <alignment horizontal="center" vertical="center" wrapText="1"/>
    </xf>
    <xf numFmtId="165" fontId="4" fillId="6" borderId="2" xfId="0" applyNumberFormat="1" applyFont="1" applyFill="1" applyBorder="1" applyAlignment="1" applyProtection="1">
      <alignment horizontal="center" vertical="center" wrapText="1"/>
    </xf>
    <xf numFmtId="9" fontId="4" fillId="6" borderId="2" xfId="2" applyFont="1" applyFill="1" applyBorder="1" applyAlignment="1" applyProtection="1">
      <alignment horizontal="center" vertical="center" wrapText="1"/>
    </xf>
    <xf numFmtId="9" fontId="4" fillId="6" borderId="2" xfId="2" applyFont="1" applyFill="1" applyBorder="1" applyAlignment="1" applyProtection="1">
      <alignment horizontal="center" vertical="center" wrapText="1" readingOrder="2"/>
    </xf>
    <xf numFmtId="165" fontId="4" fillId="8" borderId="2" xfId="0" applyNumberFormat="1" applyFont="1" applyFill="1" applyBorder="1" applyAlignment="1" applyProtection="1">
      <alignment horizontal="center" vertical="center" wrapText="1"/>
    </xf>
    <xf numFmtId="9" fontId="4" fillId="8" borderId="2" xfId="2" applyFont="1" applyFill="1" applyBorder="1" applyAlignment="1" applyProtection="1">
      <alignment horizontal="center" vertical="center" wrapText="1"/>
    </xf>
    <xf numFmtId="9" fontId="4" fillId="8" borderId="2" xfId="2" applyFont="1" applyFill="1" applyBorder="1" applyAlignment="1" applyProtection="1">
      <alignment horizontal="center" vertical="center" wrapText="1" readingOrder="2"/>
    </xf>
    <xf numFmtId="1" fontId="4" fillId="8" borderId="2" xfId="0" applyNumberFormat="1" applyFont="1" applyFill="1" applyBorder="1" applyAlignment="1" applyProtection="1">
      <alignment horizontal="center" vertical="center" wrapText="1" readingOrder="2"/>
    </xf>
    <xf numFmtId="1" fontId="4" fillId="5" borderId="2" xfId="0" applyNumberFormat="1" applyFont="1" applyFill="1" applyBorder="1" applyAlignment="1" applyProtection="1">
      <alignment horizontal="center" vertical="center" wrapText="1"/>
    </xf>
    <xf numFmtId="9" fontId="4" fillId="5" borderId="2" xfId="2" applyFont="1" applyFill="1" applyBorder="1" applyAlignment="1" applyProtection="1">
      <alignment horizontal="center" vertical="center" wrapText="1"/>
    </xf>
    <xf numFmtId="2" fontId="4" fillId="4" borderId="2" xfId="0" applyNumberFormat="1" applyFont="1" applyFill="1" applyBorder="1" applyAlignment="1" applyProtection="1">
      <alignment horizontal="center" vertical="center" wrapText="1" readingOrder="2"/>
    </xf>
    <xf numFmtId="9" fontId="4" fillId="4" borderId="2" xfId="2" applyFont="1" applyFill="1" applyBorder="1" applyAlignment="1" applyProtection="1">
      <alignment horizontal="center" vertical="center" wrapText="1" readingOrder="2"/>
    </xf>
    <xf numFmtId="165" fontId="4" fillId="4" borderId="2" xfId="0" applyNumberFormat="1" applyFont="1" applyFill="1" applyBorder="1" applyAlignment="1" applyProtection="1">
      <alignment horizontal="center" vertical="center" wrapText="1" readingOrder="2"/>
    </xf>
    <xf numFmtId="0" fontId="14" fillId="4" borderId="2" xfId="0" applyFont="1" applyFill="1" applyBorder="1" applyAlignment="1" applyProtection="1">
      <alignment horizontal="center" vertical="center" wrapText="1"/>
    </xf>
    <xf numFmtId="0" fontId="2" fillId="0" borderId="0" xfId="0" applyFont="1" applyAlignment="1" applyProtection="1">
      <alignment horizontal="center" vertical="center"/>
    </xf>
    <xf numFmtId="0" fontId="9" fillId="8" borderId="2" xfId="0" applyFont="1" applyFill="1" applyBorder="1" applyAlignment="1" applyProtection="1">
      <alignment horizontal="right" vertical="center" wrapText="1" readingOrder="2"/>
      <protection locked="0"/>
    </xf>
    <xf numFmtId="0" fontId="7" fillId="2" borderId="2" xfId="0" applyFont="1" applyFill="1" applyBorder="1" applyAlignment="1" applyProtection="1">
      <alignment vertical="center" wrapText="1" readingOrder="2"/>
      <protection locked="0"/>
    </xf>
    <xf numFmtId="0" fontId="9" fillId="4" borderId="2" xfId="0" applyFont="1" applyFill="1" applyBorder="1" applyAlignment="1" applyProtection="1">
      <alignment horizontal="center" vertical="center" wrapText="1"/>
    </xf>
    <xf numFmtId="0" fontId="9" fillId="4" borderId="2" xfId="0" applyFont="1" applyFill="1" applyBorder="1" applyAlignment="1" applyProtection="1">
      <alignment horizontal="center" vertical="center" wrapText="1" readingOrder="2"/>
    </xf>
    <xf numFmtId="0" fontId="9" fillId="5" borderId="2" xfId="0" applyFont="1" applyFill="1" applyBorder="1" applyAlignment="1" applyProtection="1">
      <alignment horizontal="center" vertical="center" wrapText="1"/>
    </xf>
    <xf numFmtId="0" fontId="11" fillId="5" borderId="2" xfId="0" applyFont="1" applyFill="1" applyBorder="1" applyAlignment="1" applyProtection="1">
      <alignment horizontal="center" vertical="center" wrapText="1"/>
    </xf>
    <xf numFmtId="0" fontId="9" fillId="5" borderId="2" xfId="0" applyFont="1" applyFill="1" applyBorder="1" applyAlignment="1" applyProtection="1">
      <alignment horizontal="center" vertical="center" wrapText="1" readingOrder="2"/>
    </xf>
    <xf numFmtId="0" fontId="9" fillId="7" borderId="2" xfId="0" applyFont="1" applyFill="1" applyBorder="1" applyAlignment="1" applyProtection="1">
      <alignment horizontal="center" vertical="center" wrapText="1"/>
    </xf>
    <xf numFmtId="0" fontId="9" fillId="6" borderId="2" xfId="0" applyFont="1" applyFill="1" applyBorder="1" applyAlignment="1" applyProtection="1">
      <alignment horizontal="center" vertical="center" wrapText="1"/>
    </xf>
    <xf numFmtId="0" fontId="9" fillId="6" borderId="2" xfId="0" applyFont="1" applyFill="1" applyBorder="1" applyAlignment="1" applyProtection="1">
      <alignment horizontal="center" vertical="center" wrapText="1" readingOrder="2"/>
    </xf>
    <xf numFmtId="0" fontId="9" fillId="8" borderId="2" xfId="0" applyFont="1" applyFill="1" applyBorder="1" applyAlignment="1" applyProtection="1">
      <alignment horizontal="center" vertical="center" wrapText="1" readingOrder="2"/>
    </xf>
    <xf numFmtId="0" fontId="9" fillId="8" borderId="2" xfId="0" applyFont="1" applyFill="1" applyBorder="1" applyAlignment="1" applyProtection="1">
      <alignment horizontal="center" vertical="center" wrapText="1"/>
    </xf>
    <xf numFmtId="0" fontId="16" fillId="0" borderId="0" xfId="0" applyFont="1" applyAlignment="1">
      <alignment horizontal="center" vertical="center"/>
    </xf>
    <xf numFmtId="0" fontId="6" fillId="2" borderId="2" xfId="0" applyFont="1" applyFill="1" applyBorder="1" applyAlignment="1" applyProtection="1">
      <alignment horizontal="center" vertical="center" wrapText="1" readingOrder="2"/>
    </xf>
    <xf numFmtId="0" fontId="2" fillId="2" borderId="2" xfId="0" applyFont="1" applyFill="1" applyBorder="1" applyAlignment="1" applyProtection="1">
      <alignment horizontal="center" vertical="center" wrapText="1" readingOrder="2"/>
      <protection locked="0"/>
    </xf>
    <xf numFmtId="0" fontId="4" fillId="2" borderId="2"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xf>
    <xf numFmtId="0" fontId="16" fillId="5" borderId="1" xfId="0" applyFont="1" applyFill="1" applyBorder="1" applyAlignment="1">
      <alignment horizontal="center" vertical="center" textRotation="90"/>
    </xf>
    <xf numFmtId="0" fontId="16" fillId="5" borderId="3" xfId="0" applyFont="1" applyFill="1" applyBorder="1" applyAlignment="1">
      <alignment horizontal="center" vertical="center" textRotation="90"/>
    </xf>
    <xf numFmtId="0" fontId="16" fillId="5" borderId="4" xfId="0" applyFont="1" applyFill="1" applyBorder="1" applyAlignment="1">
      <alignment horizontal="center" vertical="center" textRotation="90"/>
    </xf>
    <xf numFmtId="0" fontId="16" fillId="4" borderId="1" xfId="0" applyFont="1" applyFill="1" applyBorder="1" applyAlignment="1">
      <alignment horizontal="center" vertical="center" textRotation="90"/>
    </xf>
    <xf numFmtId="0" fontId="16" fillId="4" borderId="3" xfId="0" applyFont="1" applyFill="1" applyBorder="1" applyAlignment="1">
      <alignment horizontal="center" vertical="center" textRotation="90"/>
    </xf>
    <xf numFmtId="0" fontId="16" fillId="4" borderId="4" xfId="0" applyFont="1" applyFill="1" applyBorder="1" applyAlignment="1">
      <alignment horizontal="center" vertical="center" textRotation="90"/>
    </xf>
    <xf numFmtId="0" fontId="11" fillId="9" borderId="1" xfId="0" applyFont="1" applyFill="1" applyBorder="1" applyAlignment="1">
      <alignment horizontal="center" vertical="center" textRotation="90"/>
    </xf>
    <xf numFmtId="0" fontId="11" fillId="9" borderId="3" xfId="0" applyFont="1" applyFill="1" applyBorder="1" applyAlignment="1">
      <alignment horizontal="center" vertical="center" textRotation="90"/>
    </xf>
    <xf numFmtId="0" fontId="11" fillId="9" borderId="4" xfId="0" applyFont="1" applyFill="1" applyBorder="1" applyAlignment="1">
      <alignment horizontal="center" vertical="center" textRotation="90"/>
    </xf>
    <xf numFmtId="0" fontId="16" fillId="7" borderId="1" xfId="0" applyFont="1" applyFill="1" applyBorder="1" applyAlignment="1">
      <alignment horizontal="center" vertical="center" textRotation="90"/>
    </xf>
    <xf numFmtId="0" fontId="16" fillId="7" borderId="3" xfId="0" applyFont="1" applyFill="1" applyBorder="1" applyAlignment="1">
      <alignment horizontal="center" vertical="center" textRotation="90"/>
    </xf>
    <xf numFmtId="0" fontId="16" fillId="7" borderId="4" xfId="0" applyFont="1" applyFill="1" applyBorder="1" applyAlignment="1">
      <alignment horizontal="center" vertical="center" textRotation="90"/>
    </xf>
    <xf numFmtId="0" fontId="16" fillId="4" borderId="1" xfId="0" applyFont="1" applyFill="1" applyBorder="1" applyAlignment="1">
      <alignment horizontal="center" vertical="center" textRotation="90" wrapText="1"/>
    </xf>
    <xf numFmtId="0" fontId="16" fillId="4" borderId="4" xfId="0" applyFont="1" applyFill="1" applyBorder="1" applyAlignment="1">
      <alignment horizontal="center" vertical="center" textRotation="90" wrapText="1"/>
    </xf>
    <xf numFmtId="0" fontId="16" fillId="6" borderId="1" xfId="0" applyFont="1" applyFill="1" applyBorder="1" applyAlignment="1">
      <alignment horizontal="center" vertical="center" textRotation="90"/>
    </xf>
    <xf numFmtId="0" fontId="16" fillId="6" borderId="3" xfId="0" applyFont="1" applyFill="1" applyBorder="1" applyAlignment="1">
      <alignment horizontal="center" vertical="center" textRotation="90"/>
    </xf>
    <xf numFmtId="0" fontId="16" fillId="6" borderId="4" xfId="0" applyFont="1" applyFill="1" applyBorder="1" applyAlignment="1">
      <alignment horizontal="center" vertical="center" textRotation="90"/>
    </xf>
    <xf numFmtId="0" fontId="16" fillId="8" borderId="1" xfId="0" applyFont="1" applyFill="1" applyBorder="1" applyAlignment="1">
      <alignment horizontal="center" vertical="center" textRotation="90"/>
    </xf>
    <xf numFmtId="0" fontId="16" fillId="8" borderId="3" xfId="0" applyFont="1" applyFill="1" applyBorder="1" applyAlignment="1">
      <alignment horizontal="center" vertical="center" textRotation="90"/>
    </xf>
    <xf numFmtId="0" fontId="16" fillId="8" borderId="4" xfId="0" applyFont="1" applyFill="1" applyBorder="1" applyAlignment="1">
      <alignment horizontal="center" vertical="center" textRotation="90"/>
    </xf>
  </cellXfs>
  <cellStyles count="8">
    <cellStyle name="Comma" xfId="1" builtinId="3"/>
    <cellStyle name="Normal" xfId="0" builtinId="0"/>
    <cellStyle name="Normal 3" xfId="5"/>
    <cellStyle name="Normal 4" xfId="3"/>
    <cellStyle name="Normal 5" xfId="4"/>
    <cellStyle name="Normal 6" xfId="6"/>
    <cellStyle name="Normal 7" xfId="7"/>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3</xdr:row>
      <xdr:rowOff>11906</xdr:rowOff>
    </xdr:to>
    <xdr:sp macro="" textlink="">
      <xdr:nvSpPr>
        <xdr:cNvPr id="2" name="Straight Connector 4"/>
        <xdr:cNvSpPr>
          <a:spLocks noChangeShapeType="1"/>
        </xdr:cNvSpPr>
      </xdr:nvSpPr>
      <xdr:spPr bwMode="auto">
        <a:xfrm>
          <a:off x="9963769125" y="0"/>
          <a:ext cx="0" cy="952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xdr:colOff>
      <xdr:row>0</xdr:row>
      <xdr:rowOff>52388</xdr:rowOff>
    </xdr:from>
    <xdr:to>
      <xdr:col>0</xdr:col>
      <xdr:colOff>2</xdr:colOff>
      <xdr:row>2</xdr:row>
      <xdr:rowOff>285751</xdr:rowOff>
    </xdr:to>
    <xdr:sp macro="" textlink="">
      <xdr:nvSpPr>
        <xdr:cNvPr id="3" name="Straight Connector 2"/>
        <xdr:cNvSpPr>
          <a:spLocks noChangeShapeType="1"/>
        </xdr:cNvSpPr>
      </xdr:nvSpPr>
      <xdr:spPr bwMode="auto">
        <a:xfrm>
          <a:off x="9963769123" y="52388"/>
          <a:ext cx="1" cy="86439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Celestial">
  <a:themeElements>
    <a:clrScheme name="Celestial">
      <a:dk1>
        <a:sysClr val="windowText" lastClr="000000"/>
      </a:dk1>
      <a:lt1>
        <a:sysClr val="window" lastClr="FFFFFF"/>
      </a:lt1>
      <a:dk2>
        <a:srgbClr val="18276C"/>
      </a:dk2>
      <a:lt2>
        <a:srgbClr val="EBEBEB"/>
      </a:lt2>
      <a:accent1>
        <a:srgbClr val="AC3EC1"/>
      </a:accent1>
      <a:accent2>
        <a:srgbClr val="477BD1"/>
      </a:accent2>
      <a:accent3>
        <a:srgbClr val="46B298"/>
      </a:accent3>
      <a:accent4>
        <a:srgbClr val="90BA4C"/>
      </a:accent4>
      <a:accent5>
        <a:srgbClr val="DD9D31"/>
      </a:accent5>
      <a:accent6>
        <a:srgbClr val="E25247"/>
      </a:accent6>
      <a:hlink>
        <a:srgbClr val="C573D2"/>
      </a:hlink>
      <a:folHlink>
        <a:srgbClr val="CCAEE8"/>
      </a:folHlink>
    </a:clrScheme>
    <a:fontScheme name="Celestial">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90000"/>
                <a:shade val="96000"/>
                <a:hueMod val="100000"/>
                <a:satMod val="180000"/>
                <a:lumMod val="110000"/>
              </a:schemeClr>
            </a:gs>
            <a:gs pos="100000">
              <a:schemeClr val="phClr">
                <a:shade val="96000"/>
                <a:satMod val="160000"/>
                <a:lumMod val="100000"/>
              </a:schemeClr>
            </a:gs>
          </a:gsLst>
          <a:lin ang="4740000" scaled="1"/>
        </a:gradFill>
        <a:blipFill>
          <a:blip xmlns:r="http://schemas.openxmlformats.org/officeDocument/2006/relationships" r:embed="rId1"/>
          <a:stretch/>
        </a:blipFill>
      </a:bgFillStyleLst>
    </a:fmtScheme>
  </a:themeElements>
  <a:objectDefaults/>
  <a:extraClrSchemeLst/>
  <a:extLst>
    <a:ext uri="{05A4C25C-085E-4340-85A3-A5531E510DB2}">
      <thm15:themeFamily xmlns:thm15="http://schemas.microsoft.com/office/thememl/2012/main" xmlns="" name="Celestial" id="{C4BB2A3D-0E93-4C5F-B0D2-9D3FCE089CC5}" vid="{42E5908D-19A2-46FD-89FA-638B126129EF}"/>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
  <sheetViews>
    <sheetView rightToLeft="1" workbookViewId="0">
      <selection activeCell="LM1" sqref="LM1:LO60"/>
    </sheetView>
  </sheetViews>
  <sheetFormatPr defaultRowHeight="14.2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G71"/>
  <sheetViews>
    <sheetView rightToLeft="1" tabSelected="1" view="pageBreakPreview" zoomScale="60" zoomScaleNormal="70" workbookViewId="0">
      <selection activeCell="J4" sqref="J4"/>
    </sheetView>
  </sheetViews>
  <sheetFormatPr defaultColWidth="9.125" defaultRowHeight="30" x14ac:dyDescent="0.2"/>
  <cols>
    <col min="1" max="1" width="9.125" style="84"/>
    <col min="2" max="2" width="15.75" style="1" customWidth="1"/>
    <col min="3" max="3" width="39.625" style="1" customWidth="1"/>
    <col min="4" max="5" width="15.75" style="1" customWidth="1"/>
    <col min="6" max="7" width="15.75" style="71" customWidth="1"/>
    <col min="8" max="8" width="94.75" style="71" customWidth="1"/>
    <col min="9" max="9" width="16" style="1" customWidth="1"/>
    <col min="10" max="10" width="9.125" style="1" customWidth="1"/>
    <col min="11" max="16384" width="9.125" style="1"/>
  </cols>
  <sheetData>
    <row r="1" spans="1:319" ht="19.5" customHeight="1" x14ac:dyDescent="0.2">
      <c r="A1" s="95" t="s">
        <v>86</v>
      </c>
      <c r="B1" s="86" t="s">
        <v>0</v>
      </c>
      <c r="C1" s="87" t="s">
        <v>1</v>
      </c>
      <c r="D1" s="87" t="s">
        <v>96</v>
      </c>
      <c r="E1" s="87"/>
      <c r="F1" s="88" t="s">
        <v>2</v>
      </c>
      <c r="G1" s="88" t="s">
        <v>97</v>
      </c>
      <c r="H1" s="85" t="s">
        <v>3</v>
      </c>
      <c r="LG1" s="1" t="s">
        <v>4</v>
      </c>
    </row>
    <row r="2" spans="1:319" ht="30" customHeight="1" x14ac:dyDescent="0.2">
      <c r="A2" s="96"/>
      <c r="B2" s="86"/>
      <c r="C2" s="87"/>
      <c r="D2" s="87"/>
      <c r="E2" s="87"/>
      <c r="F2" s="88"/>
      <c r="G2" s="88"/>
      <c r="H2" s="85"/>
    </row>
    <row r="3" spans="1:319" ht="24.95" customHeight="1" x14ac:dyDescent="0.2">
      <c r="A3" s="97"/>
      <c r="B3" s="73" t="s">
        <v>5</v>
      </c>
      <c r="C3" s="2">
        <v>1</v>
      </c>
      <c r="D3" s="2">
        <v>2</v>
      </c>
      <c r="E3" s="4">
        <v>3</v>
      </c>
      <c r="F3" s="46">
        <v>4</v>
      </c>
      <c r="G3" s="46">
        <v>5</v>
      </c>
      <c r="H3" s="46">
        <v>8</v>
      </c>
    </row>
    <row r="4" spans="1:319" ht="120" customHeight="1" x14ac:dyDescent="0.2">
      <c r="A4" s="92" t="s">
        <v>87</v>
      </c>
      <c r="B4" s="5">
        <v>1</v>
      </c>
      <c r="C4" s="35" t="s">
        <v>6</v>
      </c>
      <c r="D4" s="5"/>
      <c r="E4" s="6"/>
      <c r="F4" s="47" t="s">
        <v>7</v>
      </c>
      <c r="G4" s="48" t="e">
        <f t="shared" ref="G4:G12" si="0">D4/E4</f>
        <v>#DIV/0!</v>
      </c>
      <c r="H4" s="74" t="s">
        <v>110</v>
      </c>
    </row>
    <row r="5" spans="1:319" ht="120" customHeight="1" x14ac:dyDescent="0.2">
      <c r="A5" s="93"/>
      <c r="B5" s="5">
        <v>2</v>
      </c>
      <c r="C5" s="35" t="s">
        <v>8</v>
      </c>
      <c r="D5" s="5"/>
      <c r="E5" s="6"/>
      <c r="F5" s="47" t="s">
        <v>7</v>
      </c>
      <c r="G5" s="48" t="e">
        <f t="shared" si="0"/>
        <v>#DIV/0!</v>
      </c>
      <c r="H5" s="74" t="s">
        <v>111</v>
      </c>
    </row>
    <row r="6" spans="1:319" ht="120" customHeight="1" x14ac:dyDescent="0.2">
      <c r="A6" s="93"/>
      <c r="B6" s="5">
        <v>3</v>
      </c>
      <c r="C6" s="35" t="s">
        <v>9</v>
      </c>
      <c r="D6" s="5"/>
      <c r="E6" s="6"/>
      <c r="F6" s="47" t="s">
        <v>7</v>
      </c>
      <c r="G6" s="48" t="e">
        <f t="shared" si="0"/>
        <v>#DIV/0!</v>
      </c>
      <c r="H6" s="74" t="s">
        <v>159</v>
      </c>
    </row>
    <row r="7" spans="1:319" ht="120" customHeight="1" x14ac:dyDescent="0.2">
      <c r="A7" s="93"/>
      <c r="B7" s="9">
        <v>4</v>
      </c>
      <c r="C7" s="36" t="s">
        <v>10</v>
      </c>
      <c r="D7" s="8"/>
      <c r="E7" s="8"/>
      <c r="F7" s="7" t="s">
        <v>11</v>
      </c>
      <c r="G7" s="49" t="e">
        <f>D7/E7</f>
        <v>#DIV/0!</v>
      </c>
      <c r="H7" s="75" t="s">
        <v>160</v>
      </c>
    </row>
    <row r="8" spans="1:319" ht="120" customHeight="1" x14ac:dyDescent="0.2">
      <c r="A8" s="93"/>
      <c r="B8" s="5">
        <v>5</v>
      </c>
      <c r="C8" s="35" t="s">
        <v>12</v>
      </c>
      <c r="D8" s="5"/>
      <c r="E8" s="6"/>
      <c r="F8" s="47" t="s">
        <v>7</v>
      </c>
      <c r="G8" s="48" t="e">
        <f>D8/E8</f>
        <v>#DIV/0!</v>
      </c>
      <c r="H8" s="74" t="s">
        <v>161</v>
      </c>
    </row>
    <row r="9" spans="1:319" ht="120" customHeight="1" x14ac:dyDescent="0.2">
      <c r="A9" s="94"/>
      <c r="B9" s="5">
        <v>6</v>
      </c>
      <c r="C9" s="35" t="s">
        <v>13</v>
      </c>
      <c r="D9" s="5"/>
      <c r="E9" s="6"/>
      <c r="F9" s="47" t="s">
        <v>14</v>
      </c>
      <c r="G9" s="50" t="e">
        <f>D9/E9*1000</f>
        <v>#DIV/0!</v>
      </c>
      <c r="H9" s="74" t="s">
        <v>148</v>
      </c>
    </row>
    <row r="10" spans="1:319" ht="120" customHeight="1" x14ac:dyDescent="0.2">
      <c r="A10" s="89" t="s">
        <v>88</v>
      </c>
      <c r="B10" s="13">
        <v>1</v>
      </c>
      <c r="C10" s="37" t="s">
        <v>15</v>
      </c>
      <c r="D10" s="13"/>
      <c r="E10" s="14"/>
      <c r="F10" s="51" t="s">
        <v>16</v>
      </c>
      <c r="G10" s="52" t="e">
        <f t="shared" si="0"/>
        <v>#DIV/0!</v>
      </c>
      <c r="H10" s="76" t="s">
        <v>112</v>
      </c>
    </row>
    <row r="11" spans="1:319" ht="120" customHeight="1" x14ac:dyDescent="0.2">
      <c r="A11" s="90"/>
      <c r="B11" s="13">
        <v>2</v>
      </c>
      <c r="C11" s="37" t="s">
        <v>17</v>
      </c>
      <c r="D11" s="13"/>
      <c r="E11" s="14"/>
      <c r="F11" s="51" t="s">
        <v>16</v>
      </c>
      <c r="G11" s="52" t="e">
        <f t="shared" si="0"/>
        <v>#DIV/0!</v>
      </c>
      <c r="H11" s="76" t="s">
        <v>113</v>
      </c>
    </row>
    <row r="12" spans="1:319" ht="120" customHeight="1" x14ac:dyDescent="0.2">
      <c r="A12" s="90"/>
      <c r="B12" s="13">
        <v>3</v>
      </c>
      <c r="C12" s="37" t="s">
        <v>20</v>
      </c>
      <c r="D12" s="13"/>
      <c r="E12" s="14"/>
      <c r="F12" s="51" t="s">
        <v>16</v>
      </c>
      <c r="G12" s="52" t="e">
        <f t="shared" si="0"/>
        <v>#DIV/0!</v>
      </c>
      <c r="H12" s="76" t="s">
        <v>114</v>
      </c>
    </row>
    <row r="13" spans="1:319" ht="120" customHeight="1" x14ac:dyDescent="0.2">
      <c r="A13" s="90"/>
      <c r="B13" s="13">
        <v>4</v>
      </c>
      <c r="C13" s="38" t="s">
        <v>18</v>
      </c>
      <c r="D13" s="15"/>
      <c r="E13" s="16"/>
      <c r="F13" s="53" t="s">
        <v>7</v>
      </c>
      <c r="G13" s="17" t="e">
        <f>D13/E13</f>
        <v>#DIV/0!</v>
      </c>
      <c r="H13" s="77" t="s">
        <v>157</v>
      </c>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row>
    <row r="14" spans="1:319" ht="120" customHeight="1" x14ac:dyDescent="0.2">
      <c r="A14" s="90"/>
      <c r="B14" s="18">
        <v>5</v>
      </c>
      <c r="C14" s="39" t="s">
        <v>19</v>
      </c>
      <c r="D14" s="19"/>
      <c r="E14" s="19"/>
      <c r="F14" s="20" t="s">
        <v>7</v>
      </c>
      <c r="G14" s="54" t="e">
        <f>D14/E14</f>
        <v>#DIV/0!</v>
      </c>
      <c r="H14" s="78" t="s">
        <v>115</v>
      </c>
    </row>
    <row r="15" spans="1:319" ht="120" customHeight="1" x14ac:dyDescent="0.2">
      <c r="A15" s="90"/>
      <c r="B15" s="18">
        <v>6</v>
      </c>
      <c r="C15" s="39" t="s">
        <v>21</v>
      </c>
      <c r="D15" s="19"/>
      <c r="E15" s="19"/>
      <c r="F15" s="20" t="s">
        <v>7</v>
      </c>
      <c r="G15" s="54" t="e">
        <f>D15/E15</f>
        <v>#DIV/0!</v>
      </c>
      <c r="H15" s="78" t="s">
        <v>150</v>
      </c>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c r="IX15" s="3"/>
      <c r="IY15" s="3"/>
      <c r="IZ15" s="3"/>
      <c r="JA15" s="3"/>
      <c r="JB15" s="3"/>
      <c r="JC15" s="3"/>
      <c r="JD15" s="3"/>
      <c r="JE15" s="3"/>
      <c r="JF15" s="3"/>
      <c r="JG15" s="3"/>
      <c r="JH15" s="3"/>
      <c r="JI15" s="3"/>
      <c r="JJ15" s="3"/>
      <c r="JK15" s="3"/>
      <c r="JL15" s="3"/>
      <c r="JM15" s="3"/>
      <c r="JN15" s="3"/>
      <c r="JO15" s="3"/>
      <c r="JP15" s="3"/>
      <c r="JQ15" s="3"/>
      <c r="JR15" s="3"/>
      <c r="JS15" s="3"/>
      <c r="JT15" s="3"/>
      <c r="JU15" s="3"/>
      <c r="JV15" s="3"/>
      <c r="JW15" s="3"/>
      <c r="JX15" s="3"/>
      <c r="JY15" s="3"/>
      <c r="JZ15" s="3"/>
      <c r="KA15" s="3"/>
      <c r="KB15" s="3"/>
      <c r="KC15" s="3"/>
      <c r="KD15" s="3"/>
      <c r="KE15" s="3"/>
      <c r="KF15" s="3"/>
      <c r="KG15" s="3"/>
      <c r="KH15" s="3"/>
      <c r="KI15" s="3"/>
      <c r="KJ15" s="3"/>
      <c r="KK15" s="3"/>
      <c r="KL15" s="3"/>
      <c r="KM15" s="3"/>
      <c r="KN15" s="3"/>
      <c r="KO15" s="3"/>
      <c r="KP15" s="3"/>
      <c r="KQ15" s="3"/>
      <c r="KR15" s="3"/>
      <c r="KS15" s="3"/>
      <c r="KT15" s="3"/>
      <c r="KU15" s="3"/>
      <c r="KV15" s="3"/>
      <c r="KW15" s="3"/>
      <c r="KX15" s="3"/>
      <c r="KY15" s="3"/>
      <c r="KZ15" s="3"/>
      <c r="LA15" s="3"/>
      <c r="LB15" s="3"/>
      <c r="LC15" s="3"/>
      <c r="LD15" s="3"/>
      <c r="LE15" s="3"/>
      <c r="LF15" s="3"/>
      <c r="LG15" s="3"/>
    </row>
    <row r="16" spans="1:319" ht="120" customHeight="1" x14ac:dyDescent="0.2">
      <c r="A16" s="91"/>
      <c r="B16" s="18">
        <v>7</v>
      </c>
      <c r="C16" s="39" t="s">
        <v>67</v>
      </c>
      <c r="D16" s="19"/>
      <c r="E16" s="19"/>
      <c r="F16" s="20" t="s">
        <v>22</v>
      </c>
      <c r="G16" s="20">
        <f>SUM(E16-D16)</f>
        <v>0</v>
      </c>
      <c r="H16" s="78" t="s">
        <v>116</v>
      </c>
    </row>
    <row r="17" spans="1:319" ht="120" customHeight="1" x14ac:dyDescent="0.2">
      <c r="A17" s="98" t="s">
        <v>90</v>
      </c>
      <c r="B17" s="25">
        <v>1</v>
      </c>
      <c r="C17" s="42" t="s">
        <v>68</v>
      </c>
      <c r="D17" s="25"/>
      <c r="E17" s="26"/>
      <c r="F17" s="27" t="s">
        <v>24</v>
      </c>
      <c r="G17" s="27">
        <f>SUM(E17-D17)</f>
        <v>0</v>
      </c>
      <c r="H17" s="79" t="s">
        <v>117</v>
      </c>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c r="IX17" s="3"/>
      <c r="IY17" s="3"/>
      <c r="IZ17" s="3"/>
      <c r="JA17" s="3"/>
      <c r="JB17" s="3"/>
      <c r="JC17" s="3"/>
      <c r="JD17" s="3"/>
      <c r="JE17" s="3"/>
      <c r="JF17" s="3"/>
      <c r="JG17" s="3"/>
      <c r="JH17" s="3"/>
      <c r="JI17" s="3"/>
      <c r="JJ17" s="3"/>
      <c r="JK17" s="3"/>
      <c r="JL17" s="3"/>
      <c r="JM17" s="3"/>
      <c r="JN17" s="3"/>
      <c r="JO17" s="3"/>
      <c r="JP17" s="3"/>
      <c r="JQ17" s="3"/>
      <c r="JR17" s="3"/>
      <c r="JS17" s="3"/>
      <c r="JT17" s="3"/>
      <c r="JU17" s="3"/>
      <c r="JV17" s="3"/>
      <c r="JW17" s="3"/>
      <c r="JX17" s="3"/>
      <c r="JY17" s="3"/>
      <c r="JZ17" s="3"/>
      <c r="KA17" s="3"/>
      <c r="KB17" s="3"/>
      <c r="KC17" s="3"/>
      <c r="KD17" s="3"/>
      <c r="KE17" s="3"/>
      <c r="KF17" s="3"/>
      <c r="KG17" s="3"/>
      <c r="KH17" s="3"/>
      <c r="KI17" s="3"/>
      <c r="KJ17" s="3"/>
      <c r="KK17" s="3"/>
      <c r="KL17" s="3"/>
      <c r="KM17" s="3"/>
      <c r="KN17" s="3"/>
      <c r="KO17" s="3"/>
      <c r="KP17" s="3"/>
      <c r="KQ17" s="3"/>
      <c r="KR17" s="3"/>
      <c r="KS17" s="3"/>
      <c r="KT17" s="3"/>
      <c r="KU17" s="3"/>
      <c r="KV17" s="3"/>
      <c r="KW17" s="3"/>
      <c r="KX17" s="3"/>
      <c r="KY17" s="3"/>
      <c r="KZ17" s="3"/>
      <c r="LA17" s="3"/>
      <c r="LB17" s="3"/>
      <c r="LC17" s="3"/>
      <c r="LD17" s="3"/>
      <c r="LE17" s="3"/>
      <c r="LF17" s="3"/>
      <c r="LG17" s="3"/>
    </row>
    <row r="18" spans="1:319" ht="120" customHeight="1" x14ac:dyDescent="0.2">
      <c r="A18" s="99"/>
      <c r="B18" s="25">
        <v>2</v>
      </c>
      <c r="C18" s="42" t="s">
        <v>25</v>
      </c>
      <c r="D18" s="25"/>
      <c r="E18" s="26"/>
      <c r="F18" s="27" t="s">
        <v>24</v>
      </c>
      <c r="G18" s="55" t="e">
        <f t="shared" ref="G18:G23" si="1">D18/E18</f>
        <v>#DIV/0!</v>
      </c>
      <c r="H18" s="79" t="s">
        <v>118</v>
      </c>
    </row>
    <row r="19" spans="1:319" ht="120" customHeight="1" x14ac:dyDescent="0.2">
      <c r="A19" s="99"/>
      <c r="B19" s="25">
        <v>3</v>
      </c>
      <c r="C19" s="42" t="s">
        <v>26</v>
      </c>
      <c r="D19" s="25"/>
      <c r="E19" s="26"/>
      <c r="F19" s="27" t="s">
        <v>24</v>
      </c>
      <c r="G19" s="55" t="e">
        <f t="shared" si="1"/>
        <v>#DIV/0!</v>
      </c>
      <c r="H19" s="79" t="s">
        <v>119</v>
      </c>
    </row>
    <row r="20" spans="1:319" ht="120" customHeight="1" x14ac:dyDescent="0.2">
      <c r="A20" s="99"/>
      <c r="B20" s="25">
        <v>4</v>
      </c>
      <c r="C20" s="42" t="s">
        <v>27</v>
      </c>
      <c r="D20" s="25"/>
      <c r="E20" s="26"/>
      <c r="F20" s="27" t="s">
        <v>7</v>
      </c>
      <c r="G20" s="56" t="e">
        <f t="shared" si="1"/>
        <v>#DIV/0!</v>
      </c>
      <c r="H20" s="79" t="s">
        <v>120</v>
      </c>
    </row>
    <row r="21" spans="1:319" ht="120" customHeight="1" x14ac:dyDescent="0.2">
      <c r="A21" s="100"/>
      <c r="B21" s="25">
        <v>5</v>
      </c>
      <c r="C21" s="42" t="s">
        <v>29</v>
      </c>
      <c r="D21" s="25"/>
      <c r="E21" s="26"/>
      <c r="F21" s="27" t="s">
        <v>24</v>
      </c>
      <c r="G21" s="27">
        <f>SUM(D21+E21)</f>
        <v>0</v>
      </c>
      <c r="H21" s="79" t="s">
        <v>121</v>
      </c>
    </row>
    <row r="22" spans="1:319" ht="120" customHeight="1" x14ac:dyDescent="0.2">
      <c r="A22" s="101" t="s">
        <v>94</v>
      </c>
      <c r="B22" s="5">
        <v>1</v>
      </c>
      <c r="C22" s="35" t="s">
        <v>23</v>
      </c>
      <c r="D22" s="5"/>
      <c r="E22" s="6"/>
      <c r="F22" s="47" t="s">
        <v>7</v>
      </c>
      <c r="G22" s="48" t="e">
        <f t="shared" si="1"/>
        <v>#DIV/0!</v>
      </c>
      <c r="H22" s="5" t="s">
        <v>122</v>
      </c>
    </row>
    <row r="23" spans="1:319" ht="120" customHeight="1" x14ac:dyDescent="0.2">
      <c r="A23" s="102"/>
      <c r="B23" s="5">
        <v>2</v>
      </c>
      <c r="C23" s="35" t="s">
        <v>28</v>
      </c>
      <c r="D23" s="5"/>
      <c r="E23" s="6"/>
      <c r="F23" s="47" t="s">
        <v>7</v>
      </c>
      <c r="G23" s="48" t="e">
        <f t="shared" si="1"/>
        <v>#DIV/0!</v>
      </c>
      <c r="H23" s="5" t="s">
        <v>123</v>
      </c>
    </row>
    <row r="24" spans="1:319" s="3" customFormat="1" ht="120" customHeight="1" x14ac:dyDescent="0.2">
      <c r="A24" s="103" t="s">
        <v>89</v>
      </c>
      <c r="B24" s="21">
        <v>1</v>
      </c>
      <c r="C24" s="40" t="s">
        <v>30</v>
      </c>
      <c r="D24" s="21"/>
      <c r="E24" s="22"/>
      <c r="F24" s="57" t="s">
        <v>31</v>
      </c>
      <c r="G24" s="58" t="e">
        <f>(D24/E24)*100000</f>
        <v>#DIV/0!</v>
      </c>
      <c r="H24" s="80" t="s">
        <v>124</v>
      </c>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row>
    <row r="25" spans="1:319" ht="120" customHeight="1" x14ac:dyDescent="0.2">
      <c r="A25" s="104"/>
      <c r="B25" s="21">
        <v>2</v>
      </c>
      <c r="C25" s="40" t="s">
        <v>32</v>
      </c>
      <c r="D25" s="21"/>
      <c r="E25" s="22"/>
      <c r="F25" s="57" t="s">
        <v>14</v>
      </c>
      <c r="G25" s="58" t="e">
        <f>(D25/E25)*1000</f>
        <v>#DIV/0!</v>
      </c>
      <c r="H25" s="80" t="s">
        <v>125</v>
      </c>
    </row>
    <row r="26" spans="1:319" ht="120" customHeight="1" x14ac:dyDescent="0.2">
      <c r="A26" s="104"/>
      <c r="B26" s="21">
        <v>3</v>
      </c>
      <c r="C26" s="40" t="s">
        <v>33</v>
      </c>
      <c r="D26" s="23"/>
      <c r="E26" s="22"/>
      <c r="F26" s="57" t="s">
        <v>14</v>
      </c>
      <c r="G26" s="58" t="e">
        <f>(D26/E26)*1000</f>
        <v>#DIV/0!</v>
      </c>
      <c r="H26" s="80" t="s">
        <v>126</v>
      </c>
    </row>
    <row r="27" spans="1:319" s="3" customFormat="1" ht="120" customHeight="1" x14ac:dyDescent="0.2">
      <c r="A27" s="104"/>
      <c r="B27" s="21">
        <v>4</v>
      </c>
      <c r="C27" s="40" t="s">
        <v>34</v>
      </c>
      <c r="D27" s="23"/>
      <c r="E27" s="22"/>
      <c r="F27" s="57" t="s">
        <v>14</v>
      </c>
      <c r="G27" s="58" t="e">
        <f>(D27/E27)*1000</f>
        <v>#DIV/0!</v>
      </c>
      <c r="H27" s="80" t="s">
        <v>127</v>
      </c>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row>
    <row r="28" spans="1:319" ht="120" customHeight="1" x14ac:dyDescent="0.2">
      <c r="A28" s="104"/>
      <c r="B28" s="21">
        <v>5</v>
      </c>
      <c r="C28" s="40" t="s">
        <v>35</v>
      </c>
      <c r="D28" s="21"/>
      <c r="E28" s="22"/>
      <c r="F28" s="57" t="s">
        <v>7</v>
      </c>
      <c r="G28" s="59" t="e">
        <f t="shared" ref="G28:G36" si="2">D28/E28</f>
        <v>#DIV/0!</v>
      </c>
      <c r="H28" s="80" t="s">
        <v>128</v>
      </c>
    </row>
    <row r="29" spans="1:319" ht="120" customHeight="1" x14ac:dyDescent="0.2">
      <c r="A29" s="104"/>
      <c r="B29" s="21">
        <v>6</v>
      </c>
      <c r="C29" s="40" t="s">
        <v>36</v>
      </c>
      <c r="D29" s="23"/>
      <c r="E29" s="22"/>
      <c r="F29" s="57" t="s">
        <v>7</v>
      </c>
      <c r="G29" s="59" t="e">
        <f t="shared" si="2"/>
        <v>#DIV/0!</v>
      </c>
      <c r="H29" s="80" t="s">
        <v>129</v>
      </c>
    </row>
    <row r="30" spans="1:319" s="3" customFormat="1" ht="120" customHeight="1" x14ac:dyDescent="0.2">
      <c r="A30" s="104"/>
      <c r="B30" s="21">
        <v>7</v>
      </c>
      <c r="C30" s="40" t="s">
        <v>37</v>
      </c>
      <c r="D30" s="21"/>
      <c r="E30" s="22"/>
      <c r="F30" s="57" t="s">
        <v>7</v>
      </c>
      <c r="G30" s="59" t="e">
        <f t="shared" si="2"/>
        <v>#DIV/0!</v>
      </c>
      <c r="H30" s="80" t="s">
        <v>130</v>
      </c>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row>
    <row r="31" spans="1:319" s="3" customFormat="1" ht="120" customHeight="1" x14ac:dyDescent="0.2">
      <c r="A31" s="104"/>
      <c r="B31" s="21">
        <v>8</v>
      </c>
      <c r="C31" s="40" t="s">
        <v>79</v>
      </c>
      <c r="D31" s="23"/>
      <c r="E31" s="22"/>
      <c r="F31" s="57" t="s">
        <v>7</v>
      </c>
      <c r="G31" s="59" t="e">
        <f t="shared" si="2"/>
        <v>#DIV/0!</v>
      </c>
      <c r="H31" s="80" t="s">
        <v>98</v>
      </c>
    </row>
    <row r="32" spans="1:319" s="3" customFormat="1" ht="120" customHeight="1" x14ac:dyDescent="0.2">
      <c r="A32" s="104"/>
      <c r="B32" s="21">
        <v>9</v>
      </c>
      <c r="C32" s="40" t="s">
        <v>80</v>
      </c>
      <c r="D32" s="23"/>
      <c r="E32" s="22"/>
      <c r="F32" s="57" t="s">
        <v>7</v>
      </c>
      <c r="G32" s="59" t="e">
        <f t="shared" si="2"/>
        <v>#DIV/0!</v>
      </c>
      <c r="H32" s="80" t="s">
        <v>99</v>
      </c>
    </row>
    <row r="33" spans="1:319" ht="120" customHeight="1" x14ac:dyDescent="0.2">
      <c r="A33" s="104"/>
      <c r="B33" s="24">
        <v>10</v>
      </c>
      <c r="C33" s="41" t="s">
        <v>39</v>
      </c>
      <c r="D33" s="28"/>
      <c r="E33" s="28"/>
      <c r="F33" s="57" t="s">
        <v>7</v>
      </c>
      <c r="G33" s="60" t="e">
        <f t="shared" si="2"/>
        <v>#DIV/0!</v>
      </c>
      <c r="H33" s="81" t="s">
        <v>131</v>
      </c>
    </row>
    <row r="34" spans="1:319" s="3" customFormat="1" ht="120" customHeight="1" x14ac:dyDescent="0.2">
      <c r="A34" s="104"/>
      <c r="B34" s="21">
        <v>11</v>
      </c>
      <c r="C34" s="40" t="s">
        <v>81</v>
      </c>
      <c r="D34" s="23"/>
      <c r="E34" s="22"/>
      <c r="F34" s="57" t="s">
        <v>7</v>
      </c>
      <c r="G34" s="59" t="e">
        <f t="shared" si="2"/>
        <v>#DIV/0!</v>
      </c>
      <c r="H34" s="80" t="s">
        <v>100</v>
      </c>
    </row>
    <row r="35" spans="1:319" s="3" customFormat="1" ht="120" customHeight="1" x14ac:dyDescent="0.2">
      <c r="A35" s="104"/>
      <c r="B35" s="21">
        <v>12</v>
      </c>
      <c r="C35" s="40" t="s">
        <v>82</v>
      </c>
      <c r="D35" s="23"/>
      <c r="E35" s="22"/>
      <c r="F35" s="57" t="s">
        <v>7</v>
      </c>
      <c r="G35" s="59" t="e">
        <f t="shared" si="2"/>
        <v>#DIV/0!</v>
      </c>
      <c r="H35" s="80" t="s">
        <v>101</v>
      </c>
    </row>
    <row r="36" spans="1:319" s="3" customFormat="1" ht="120" customHeight="1" x14ac:dyDescent="0.2">
      <c r="A36" s="105"/>
      <c r="B36" s="21">
        <v>13</v>
      </c>
      <c r="C36" s="40" t="s">
        <v>83</v>
      </c>
      <c r="D36" s="23"/>
      <c r="E36" s="22"/>
      <c r="F36" s="57" t="s">
        <v>7</v>
      </c>
      <c r="G36" s="59" t="e">
        <f t="shared" si="2"/>
        <v>#DIV/0!</v>
      </c>
      <c r="H36" s="80" t="s">
        <v>84</v>
      </c>
    </row>
    <row r="37" spans="1:319" ht="120" customHeight="1" x14ac:dyDescent="0.2">
      <c r="A37" s="106" t="s">
        <v>91</v>
      </c>
      <c r="B37" s="29">
        <v>1</v>
      </c>
      <c r="C37" s="43" t="s">
        <v>40</v>
      </c>
      <c r="D37" s="30"/>
      <c r="E37" s="30"/>
      <c r="F37" s="34" t="s">
        <v>41</v>
      </c>
      <c r="G37" s="61" t="e">
        <f>D37/E37</f>
        <v>#DIV/0!</v>
      </c>
      <c r="H37" s="82" t="s">
        <v>102</v>
      </c>
    </row>
    <row r="38" spans="1:319" ht="120" customHeight="1" x14ac:dyDescent="0.2">
      <c r="A38" s="107"/>
      <c r="B38" s="29">
        <v>2</v>
      </c>
      <c r="C38" s="43" t="s">
        <v>42</v>
      </c>
      <c r="D38" s="30"/>
      <c r="E38" s="30"/>
      <c r="F38" s="34" t="s">
        <v>7</v>
      </c>
      <c r="G38" s="62" t="e">
        <f>(D38)/(E38*365)</f>
        <v>#DIV/0!</v>
      </c>
      <c r="H38" s="82" t="s">
        <v>103</v>
      </c>
    </row>
    <row r="39" spans="1:319" s="3" customFormat="1" ht="120" customHeight="1" x14ac:dyDescent="0.2">
      <c r="A39" s="107"/>
      <c r="B39" s="29">
        <v>3</v>
      </c>
      <c r="C39" s="43" t="s">
        <v>43</v>
      </c>
      <c r="D39" s="30"/>
      <c r="E39" s="30"/>
      <c r="F39" s="34" t="s">
        <v>11</v>
      </c>
      <c r="G39" s="61" t="e">
        <f>D39/E39</f>
        <v>#DIV/0!</v>
      </c>
      <c r="H39" s="82" t="s">
        <v>132</v>
      </c>
    </row>
    <row r="40" spans="1:319" ht="120" customHeight="1" x14ac:dyDescent="0.2">
      <c r="A40" s="107"/>
      <c r="B40" s="29">
        <v>4</v>
      </c>
      <c r="C40" s="43" t="s">
        <v>44</v>
      </c>
      <c r="D40" s="30"/>
      <c r="E40" s="30"/>
      <c r="F40" s="34" t="s">
        <v>11</v>
      </c>
      <c r="G40" s="61" t="e">
        <f>D40/E40</f>
        <v>#DIV/0!</v>
      </c>
      <c r="H40" s="82" t="s">
        <v>133</v>
      </c>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c r="IV40" s="3"/>
      <c r="IW40" s="3"/>
      <c r="IX40" s="3"/>
      <c r="IY40" s="3"/>
      <c r="IZ40" s="3"/>
      <c r="JA40" s="3"/>
      <c r="JB40" s="3"/>
      <c r="JC40" s="3"/>
      <c r="JD40" s="3"/>
      <c r="JE40" s="3"/>
      <c r="JF40" s="3"/>
      <c r="JG40" s="3"/>
      <c r="JH40" s="3"/>
      <c r="JI40" s="3"/>
      <c r="JJ40" s="3"/>
      <c r="JK40" s="3"/>
      <c r="JL40" s="3"/>
      <c r="JM40" s="3"/>
      <c r="JN40" s="3"/>
      <c r="JO40" s="3"/>
      <c r="JP40" s="3"/>
      <c r="JQ40" s="3"/>
      <c r="JR40" s="3"/>
      <c r="JS40" s="3"/>
      <c r="JT40" s="3"/>
      <c r="JU40" s="3"/>
      <c r="JV40" s="3"/>
      <c r="JW40" s="3"/>
      <c r="JX40" s="3"/>
      <c r="JY40" s="3"/>
      <c r="JZ40" s="3"/>
      <c r="KA40" s="3"/>
      <c r="KB40" s="3"/>
      <c r="KC40" s="3"/>
      <c r="KD40" s="3"/>
      <c r="KE40" s="3"/>
      <c r="KF40" s="3"/>
      <c r="KG40" s="3"/>
      <c r="KH40" s="3"/>
      <c r="KI40" s="3"/>
      <c r="KJ40" s="3"/>
      <c r="KK40" s="3"/>
      <c r="KL40" s="3"/>
      <c r="KM40" s="3"/>
      <c r="KN40" s="3"/>
      <c r="KO40" s="3"/>
      <c r="KP40" s="3"/>
      <c r="KQ40" s="3"/>
      <c r="KR40" s="3"/>
      <c r="KS40" s="3"/>
      <c r="KT40" s="3"/>
      <c r="KU40" s="3"/>
      <c r="KV40" s="3"/>
      <c r="KW40" s="3"/>
      <c r="KX40" s="3"/>
      <c r="KY40" s="3"/>
      <c r="KZ40" s="3"/>
      <c r="LA40" s="3"/>
      <c r="LB40" s="3"/>
      <c r="LC40" s="3"/>
      <c r="LD40" s="3"/>
      <c r="LE40" s="3"/>
      <c r="LF40" s="3"/>
      <c r="LG40" s="3"/>
    </row>
    <row r="41" spans="1:319" ht="120" customHeight="1" x14ac:dyDescent="0.2">
      <c r="A41" s="107"/>
      <c r="B41" s="29">
        <v>5</v>
      </c>
      <c r="C41" s="43" t="s">
        <v>45</v>
      </c>
      <c r="D41" s="30"/>
      <c r="E41" s="30"/>
      <c r="F41" s="34" t="s">
        <v>46</v>
      </c>
      <c r="G41" s="32">
        <f>E41-D41</f>
        <v>0</v>
      </c>
      <c r="H41" s="82" t="s">
        <v>134</v>
      </c>
    </row>
    <row r="42" spans="1:319" ht="120" customHeight="1" x14ac:dyDescent="0.2">
      <c r="A42" s="107"/>
      <c r="B42" s="29">
        <v>6</v>
      </c>
      <c r="C42" s="43" t="s">
        <v>47</v>
      </c>
      <c r="D42" s="30"/>
      <c r="E42" s="30"/>
      <c r="F42" s="34" t="s">
        <v>46</v>
      </c>
      <c r="G42" s="32">
        <f>E42-D42</f>
        <v>0</v>
      </c>
      <c r="H42" s="82" t="s">
        <v>135</v>
      </c>
    </row>
    <row r="43" spans="1:319" ht="120" customHeight="1" x14ac:dyDescent="0.2">
      <c r="A43" s="107"/>
      <c r="B43" s="29">
        <v>7</v>
      </c>
      <c r="C43" s="44" t="s">
        <v>38</v>
      </c>
      <c r="D43" s="29"/>
      <c r="E43" s="30"/>
      <c r="F43" s="32" t="s">
        <v>7</v>
      </c>
      <c r="G43" s="62" t="e">
        <f>D43/E43</f>
        <v>#DIV/0!</v>
      </c>
      <c r="H43" s="83" t="s">
        <v>136</v>
      </c>
    </row>
    <row r="44" spans="1:319" ht="120" customHeight="1" x14ac:dyDescent="0.2">
      <c r="A44" s="107"/>
      <c r="B44" s="33">
        <v>8</v>
      </c>
      <c r="C44" s="72" t="s">
        <v>48</v>
      </c>
      <c r="D44" s="31"/>
      <c r="E44" s="31"/>
      <c r="F44" s="32" t="s">
        <v>7</v>
      </c>
      <c r="G44" s="63" t="e">
        <f>D44/E44</f>
        <v>#DIV/0!</v>
      </c>
      <c r="H44" s="82" t="s">
        <v>105</v>
      </c>
    </row>
    <row r="45" spans="1:319" ht="120" customHeight="1" x14ac:dyDescent="0.2">
      <c r="A45" s="108"/>
      <c r="B45" s="33">
        <v>9</v>
      </c>
      <c r="C45" s="43" t="s">
        <v>49</v>
      </c>
      <c r="D45" s="31"/>
      <c r="E45" s="31"/>
      <c r="F45" s="32" t="s">
        <v>11</v>
      </c>
      <c r="G45" s="64" t="e">
        <f>E45/D45</f>
        <v>#DIV/0!</v>
      </c>
      <c r="H45" s="82" t="s">
        <v>104</v>
      </c>
    </row>
    <row r="46" spans="1:319" s="3" customFormat="1" ht="120" customHeight="1" x14ac:dyDescent="0.2">
      <c r="A46" s="89" t="s">
        <v>92</v>
      </c>
      <c r="B46" s="13">
        <v>1</v>
      </c>
      <c r="C46" s="39" t="s">
        <v>152</v>
      </c>
      <c r="D46" s="14"/>
      <c r="E46" s="14"/>
      <c r="F46" s="20" t="s">
        <v>11</v>
      </c>
      <c r="G46" s="65" t="e">
        <f>D46/E46</f>
        <v>#DIV/0!</v>
      </c>
      <c r="H46" s="78" t="s">
        <v>153</v>
      </c>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row>
    <row r="47" spans="1:319" ht="120" customHeight="1" x14ac:dyDescent="0.2">
      <c r="A47" s="90"/>
      <c r="B47" s="13">
        <v>2</v>
      </c>
      <c r="C47" s="39" t="s">
        <v>50</v>
      </c>
      <c r="D47" s="14"/>
      <c r="E47" s="14"/>
      <c r="F47" s="20" t="s">
        <v>11</v>
      </c>
      <c r="G47" s="65" t="e">
        <f>D47/E47</f>
        <v>#DIV/0!</v>
      </c>
      <c r="H47" s="78" t="s">
        <v>154</v>
      </c>
    </row>
    <row r="48" spans="1:319" ht="120" customHeight="1" x14ac:dyDescent="0.2">
      <c r="A48" s="90"/>
      <c r="B48" s="13">
        <v>3</v>
      </c>
      <c r="C48" s="39" t="s">
        <v>69</v>
      </c>
      <c r="D48" s="14"/>
      <c r="E48" s="14"/>
      <c r="F48" s="20" t="s">
        <v>11</v>
      </c>
      <c r="G48" s="65" t="e">
        <f>D48/E48</f>
        <v>#DIV/0!</v>
      </c>
      <c r="H48" s="78" t="s">
        <v>155</v>
      </c>
    </row>
    <row r="49" spans="1:8" ht="120" customHeight="1" x14ac:dyDescent="0.2">
      <c r="A49" s="90"/>
      <c r="B49" s="13">
        <v>4</v>
      </c>
      <c r="C49" s="39" t="s">
        <v>151</v>
      </c>
      <c r="D49" s="14"/>
      <c r="E49" s="14"/>
      <c r="F49" s="20" t="s">
        <v>71</v>
      </c>
      <c r="G49" s="52" t="e">
        <f>(D49/365)/E49</f>
        <v>#DIV/0!</v>
      </c>
      <c r="H49" s="78" t="s">
        <v>106</v>
      </c>
    </row>
    <row r="50" spans="1:8" ht="120" customHeight="1" x14ac:dyDescent="0.2">
      <c r="A50" s="90"/>
      <c r="B50" s="13">
        <v>5</v>
      </c>
      <c r="C50" s="39" t="s">
        <v>72</v>
      </c>
      <c r="D50" s="14"/>
      <c r="E50" s="14"/>
      <c r="F50" s="20" t="s">
        <v>7</v>
      </c>
      <c r="G50" s="66" t="e">
        <f t="shared" ref="G50:G66" si="3">D50/E50</f>
        <v>#DIV/0!</v>
      </c>
      <c r="H50" s="78" t="s">
        <v>156</v>
      </c>
    </row>
    <row r="51" spans="1:8" s="3" customFormat="1" ht="120" customHeight="1" x14ac:dyDescent="0.2">
      <c r="A51" s="90"/>
      <c r="B51" s="13">
        <v>6</v>
      </c>
      <c r="C51" s="39" t="s">
        <v>70</v>
      </c>
      <c r="D51" s="14"/>
      <c r="E51" s="14"/>
      <c r="F51" s="20" t="s">
        <v>11</v>
      </c>
      <c r="G51" s="65" t="e">
        <f>(D51*10000)/E51</f>
        <v>#DIV/0!</v>
      </c>
      <c r="H51" s="78" t="s">
        <v>107</v>
      </c>
    </row>
    <row r="52" spans="1:8" s="3" customFormat="1" ht="120" customHeight="1" x14ac:dyDescent="0.2">
      <c r="A52" s="90"/>
      <c r="B52" s="13">
        <v>7</v>
      </c>
      <c r="C52" s="39" t="s">
        <v>85</v>
      </c>
      <c r="D52" s="14"/>
      <c r="E52" s="14"/>
      <c r="F52" s="20" t="s">
        <v>7</v>
      </c>
      <c r="G52" s="66" t="e">
        <f>D52/E52</f>
        <v>#DIV/0!</v>
      </c>
      <c r="H52" s="78" t="s">
        <v>108</v>
      </c>
    </row>
    <row r="53" spans="1:8" s="3" customFormat="1" ht="120" customHeight="1" x14ac:dyDescent="0.2">
      <c r="A53" s="91"/>
      <c r="B53" s="18">
        <v>8</v>
      </c>
      <c r="C53" s="39" t="s">
        <v>73</v>
      </c>
      <c r="D53" s="14"/>
      <c r="E53" s="14"/>
      <c r="F53" s="51" t="s">
        <v>7</v>
      </c>
      <c r="G53" s="54" t="e">
        <f>D53/E53</f>
        <v>#DIV/0!</v>
      </c>
      <c r="H53" s="78" t="s">
        <v>109</v>
      </c>
    </row>
    <row r="54" spans="1:8" ht="120" customHeight="1" x14ac:dyDescent="0.2">
      <c r="A54" s="92" t="s">
        <v>93</v>
      </c>
      <c r="B54" s="9">
        <v>1</v>
      </c>
      <c r="C54" s="36" t="s">
        <v>57</v>
      </c>
      <c r="D54" s="8"/>
      <c r="E54" s="8"/>
      <c r="F54" s="7" t="s">
        <v>24</v>
      </c>
      <c r="G54" s="67" t="e">
        <f t="shared" ref="G54:G56" si="4">D54/E54</f>
        <v>#DIV/0!</v>
      </c>
      <c r="H54" s="75" t="s">
        <v>137</v>
      </c>
    </row>
    <row r="55" spans="1:8" ht="120" customHeight="1" x14ac:dyDescent="0.2">
      <c r="A55" s="93"/>
      <c r="B55" s="5">
        <v>2</v>
      </c>
      <c r="C55" s="36" t="s">
        <v>77</v>
      </c>
      <c r="D55" s="8"/>
      <c r="E55" s="8"/>
      <c r="F55" s="7" t="s">
        <v>7</v>
      </c>
      <c r="G55" s="68" t="e">
        <f t="shared" si="4"/>
        <v>#DIV/0!</v>
      </c>
      <c r="H55" s="75" t="s">
        <v>138</v>
      </c>
    </row>
    <row r="56" spans="1:8" ht="120" customHeight="1" x14ac:dyDescent="0.2">
      <c r="A56" s="93"/>
      <c r="B56" s="5">
        <v>3</v>
      </c>
      <c r="C56" s="36" t="s">
        <v>78</v>
      </c>
      <c r="D56" s="8"/>
      <c r="E56" s="8"/>
      <c r="F56" s="7" t="s">
        <v>24</v>
      </c>
      <c r="G56" s="67" t="e">
        <f t="shared" si="4"/>
        <v>#DIV/0!</v>
      </c>
      <c r="H56" s="75" t="s">
        <v>139</v>
      </c>
    </row>
    <row r="57" spans="1:8" ht="120" customHeight="1" x14ac:dyDescent="0.2">
      <c r="A57" s="93"/>
      <c r="B57" s="9">
        <v>4</v>
      </c>
      <c r="C57" s="36" t="s">
        <v>74</v>
      </c>
      <c r="D57" s="8"/>
      <c r="E57" s="8"/>
      <c r="F57" s="7" t="s">
        <v>7</v>
      </c>
      <c r="G57" s="68" t="e">
        <f t="shared" si="3"/>
        <v>#DIV/0!</v>
      </c>
      <c r="H57" s="75" t="s">
        <v>140</v>
      </c>
    </row>
    <row r="58" spans="1:8" ht="120" customHeight="1" x14ac:dyDescent="0.2">
      <c r="A58" s="93"/>
      <c r="B58" s="9">
        <v>5</v>
      </c>
      <c r="C58" s="36" t="s">
        <v>75</v>
      </c>
      <c r="D58" s="8"/>
      <c r="E58" s="8"/>
      <c r="F58" s="7" t="s">
        <v>7</v>
      </c>
      <c r="G58" s="68" t="e">
        <f t="shared" si="3"/>
        <v>#DIV/0!</v>
      </c>
      <c r="H58" s="75" t="s">
        <v>141</v>
      </c>
    </row>
    <row r="59" spans="1:8" ht="120" customHeight="1" x14ac:dyDescent="0.2">
      <c r="A59" s="93"/>
      <c r="B59" s="9">
        <v>6</v>
      </c>
      <c r="C59" s="36" t="s">
        <v>76</v>
      </c>
      <c r="D59" s="8"/>
      <c r="E59" s="8"/>
      <c r="F59" s="7" t="s">
        <v>7</v>
      </c>
      <c r="G59" s="68" t="e">
        <f t="shared" si="3"/>
        <v>#DIV/0!</v>
      </c>
      <c r="H59" s="75" t="s">
        <v>142</v>
      </c>
    </row>
    <row r="60" spans="1:8" ht="120" customHeight="1" x14ac:dyDescent="0.2">
      <c r="A60" s="93"/>
      <c r="B60" s="9">
        <v>7</v>
      </c>
      <c r="C60" s="36" t="s">
        <v>51</v>
      </c>
      <c r="D60" s="8"/>
      <c r="E60" s="8"/>
      <c r="F60" s="7" t="s">
        <v>7</v>
      </c>
      <c r="G60" s="68" t="e">
        <f t="shared" si="3"/>
        <v>#DIV/0!</v>
      </c>
      <c r="H60" s="75" t="s">
        <v>147</v>
      </c>
    </row>
    <row r="61" spans="1:8" ht="120" customHeight="1" x14ac:dyDescent="0.2">
      <c r="A61" s="93"/>
      <c r="B61" s="9">
        <v>8</v>
      </c>
      <c r="C61" s="36" t="s">
        <v>52</v>
      </c>
      <c r="D61" s="8"/>
      <c r="E61" s="8"/>
      <c r="F61" s="7" t="s">
        <v>53</v>
      </c>
      <c r="G61" s="69" t="e">
        <f t="shared" si="3"/>
        <v>#DIV/0!</v>
      </c>
      <c r="H61" s="75" t="s">
        <v>143</v>
      </c>
    </row>
    <row r="62" spans="1:8" ht="120" customHeight="1" x14ac:dyDescent="0.2">
      <c r="A62" s="93"/>
      <c r="B62" s="9">
        <v>9</v>
      </c>
      <c r="C62" s="36" t="s">
        <v>54</v>
      </c>
      <c r="D62" s="8"/>
      <c r="E62" s="8"/>
      <c r="F62" s="7" t="s">
        <v>53</v>
      </c>
      <c r="G62" s="69" t="e">
        <f t="shared" si="3"/>
        <v>#DIV/0!</v>
      </c>
      <c r="H62" s="75" t="s">
        <v>144</v>
      </c>
    </row>
    <row r="63" spans="1:8" ht="120" customHeight="1" x14ac:dyDescent="0.2">
      <c r="A63" s="93"/>
      <c r="B63" s="9">
        <v>10</v>
      </c>
      <c r="C63" s="36" t="s">
        <v>55</v>
      </c>
      <c r="D63" s="8"/>
      <c r="E63" s="8"/>
      <c r="F63" s="7" t="s">
        <v>7</v>
      </c>
      <c r="G63" s="68" t="e">
        <f t="shared" si="3"/>
        <v>#DIV/0!</v>
      </c>
      <c r="H63" s="75" t="s">
        <v>95</v>
      </c>
    </row>
    <row r="64" spans="1:8" ht="120" customHeight="1" x14ac:dyDescent="0.2">
      <c r="A64" s="93"/>
      <c r="B64" s="9">
        <v>11</v>
      </c>
      <c r="C64" s="36" t="s">
        <v>149</v>
      </c>
      <c r="D64" s="45"/>
      <c r="E64" s="45"/>
      <c r="F64" s="7" t="s">
        <v>7</v>
      </c>
      <c r="G64" s="68" t="e">
        <f t="shared" si="3"/>
        <v>#DIV/0!</v>
      </c>
      <c r="H64" s="75" t="s">
        <v>158</v>
      </c>
    </row>
    <row r="65" spans="1:8" ht="120" customHeight="1" x14ac:dyDescent="0.2">
      <c r="A65" s="93"/>
      <c r="B65" s="10">
        <v>12</v>
      </c>
      <c r="C65" s="36" t="s">
        <v>56</v>
      </c>
      <c r="D65" s="12"/>
      <c r="E65" s="12"/>
      <c r="F65" s="70" t="s">
        <v>7</v>
      </c>
      <c r="G65" s="11" t="e">
        <f t="shared" si="3"/>
        <v>#DIV/0!</v>
      </c>
      <c r="H65" s="75" t="s">
        <v>145</v>
      </c>
    </row>
    <row r="66" spans="1:8" ht="120" customHeight="1" x14ac:dyDescent="0.2">
      <c r="A66" s="93"/>
      <c r="B66" s="9">
        <v>13</v>
      </c>
      <c r="C66" s="36" t="s">
        <v>58</v>
      </c>
      <c r="D66" s="8"/>
      <c r="E66" s="8"/>
      <c r="F66" s="7" t="s">
        <v>24</v>
      </c>
      <c r="G66" s="69" t="e">
        <f t="shared" si="3"/>
        <v>#DIV/0!</v>
      </c>
      <c r="H66" s="75" t="s">
        <v>146</v>
      </c>
    </row>
    <row r="67" spans="1:8" s="3" customFormat="1" ht="120" customHeight="1" x14ac:dyDescent="0.2">
      <c r="A67" s="93"/>
      <c r="B67" s="5">
        <v>14</v>
      </c>
      <c r="C67" s="35" t="s">
        <v>59</v>
      </c>
      <c r="D67" s="5"/>
      <c r="E67" s="6"/>
      <c r="F67" s="47" t="s">
        <v>7</v>
      </c>
      <c r="G67" s="48" t="e">
        <f t="shared" ref="G67:G70" si="5">D67/E67</f>
        <v>#DIV/0!</v>
      </c>
      <c r="H67" s="74" t="s">
        <v>60</v>
      </c>
    </row>
    <row r="68" spans="1:8" s="3" customFormat="1" ht="120" customHeight="1" x14ac:dyDescent="0.2">
      <c r="A68" s="93"/>
      <c r="B68" s="5">
        <v>15</v>
      </c>
      <c r="C68" s="35" t="s">
        <v>61</v>
      </c>
      <c r="D68" s="5"/>
      <c r="E68" s="6"/>
      <c r="F68" s="47" t="s">
        <v>7</v>
      </c>
      <c r="G68" s="48" t="e">
        <f t="shared" si="5"/>
        <v>#DIV/0!</v>
      </c>
      <c r="H68" s="74" t="s">
        <v>62</v>
      </c>
    </row>
    <row r="69" spans="1:8" s="3" customFormat="1" ht="120" customHeight="1" x14ac:dyDescent="0.2">
      <c r="A69" s="93"/>
      <c r="B69" s="5">
        <v>16</v>
      </c>
      <c r="C69" s="35" t="s">
        <v>63</v>
      </c>
      <c r="D69" s="5"/>
      <c r="E69" s="6"/>
      <c r="F69" s="47" t="s">
        <v>7</v>
      </c>
      <c r="G69" s="48" t="e">
        <f t="shared" si="5"/>
        <v>#DIV/0!</v>
      </c>
      <c r="H69" s="74" t="s">
        <v>64</v>
      </c>
    </row>
    <row r="70" spans="1:8" s="3" customFormat="1" ht="120" customHeight="1" x14ac:dyDescent="0.2">
      <c r="A70" s="94"/>
      <c r="B70" s="5">
        <v>17</v>
      </c>
      <c r="C70" s="35" t="s">
        <v>65</v>
      </c>
      <c r="D70" s="5"/>
      <c r="E70" s="6"/>
      <c r="F70" s="47" t="s">
        <v>7</v>
      </c>
      <c r="G70" s="48" t="e">
        <f t="shared" si="5"/>
        <v>#DIV/0!</v>
      </c>
      <c r="H70" s="74" t="s">
        <v>66</v>
      </c>
    </row>
    <row r="71" spans="1:8" ht="22.5" customHeight="1" x14ac:dyDescent="0.2"/>
  </sheetData>
  <sortState ref="A4:LN76">
    <sortCondition ref="A4"/>
  </sortState>
  <mergeCells count="15">
    <mergeCell ref="A46:A53"/>
    <mergeCell ref="A54:A70"/>
    <mergeCell ref="A1:A3"/>
    <mergeCell ref="A17:A21"/>
    <mergeCell ref="A22:A23"/>
    <mergeCell ref="A4:A9"/>
    <mergeCell ref="A10:A16"/>
    <mergeCell ref="A24:A36"/>
    <mergeCell ref="A37:A45"/>
    <mergeCell ref="H1:H2"/>
    <mergeCell ref="B1:B2"/>
    <mergeCell ref="C1:C2"/>
    <mergeCell ref="D1:E2"/>
    <mergeCell ref="F1:F2"/>
    <mergeCell ref="G1:G2"/>
  </mergeCells>
  <pageMargins left="0.7" right="0.7" top="0.75" bottom="0.75" header="0.3" footer="0.3"/>
  <pageSetup paperSize="9" scale="60" orientation="landscape" r:id="rId1"/>
  <headerFooter>
    <oddHeader xml:space="preserve">&amp;Lسال1394                    &amp;Cدانشگاه علوم پزشکی و خدمات بهداشتی در مانی ایران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Sheet32</vt:lpstr>
      <vt:lpstr>شاخص</vt:lpstr>
      <vt:lpstr>شاخص!Print_Area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tvd</dc:creator>
  <cp:lastModifiedBy>فائزه صباح</cp:lastModifiedBy>
  <cp:lastPrinted>2018-06-11T06:50:55Z</cp:lastPrinted>
  <dcterms:created xsi:type="dcterms:W3CDTF">2010-01-30T08:28:16Z</dcterms:created>
  <dcterms:modified xsi:type="dcterms:W3CDTF">2018-08-26T06:29:59Z</dcterms:modified>
</cp:coreProperties>
</file>